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74\Desktop\★回答するもの★\R8.1.27〆公営企業に係る経営比較分析表（令和6年度決算）の分析等について\★提出\"/>
    </mc:Choice>
  </mc:AlternateContent>
  <workbookProtection workbookAlgorithmName="SHA-512" workbookHashValue="Y5BoFlorVsd8IueimG69AV8RXzcT4FblMbXPJIlEoOpibK2krkwpNldd6bRfI2clbXHew6VAl7beqZlPW9WH/g==" workbookSaltValue="m2xdViyNa5+IvV3qRsV5oQ==" workbookSpinCount="100000" lockStructure="1"/>
  <bookViews>
    <workbookView xWindow="0" yWindow="0" windowWidth="22020" windowHeight="124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<sst xmlns="http://schemas.openxmlformats.org/spreadsheetml/2006/main" count="228" uniqueCount="114">
  <si>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</si>
  <si>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</si>
  <si>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</si>
  <si>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</si>
  <si>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</si>
  <si>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</si>
  <si>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</si>
  <si>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</si>
  <si>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</si>
  <si>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</si>
  <si>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</si>
  <si>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</si>
  <si>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</si>
  <si>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</si>
  <si>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</si>
  <si>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</si>
  <si>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</si>
  <si>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</si>
  <si>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</si>
  <si>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</si>
  <si>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</si>
  <si>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</si>
  <si>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</si>
  <si>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</si>
  <si>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</si>
  <si>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</si>
  <si>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</si>
  <si>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</si>
  <si>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</si>
  <si>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</si>
  <si>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</si>
  <si>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</si>
  <si>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</si>
  <si>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</si>
  <si>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</si>
  <si>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</si>
  <si>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</si>
  <si>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</si>
  <si>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</si>
  <si>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</si>
  <si>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</si>
  <si>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</si>
  <si>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</si>
  <si>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</si>
  <si>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</si>
  <si>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</si>
  <si>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</si>
  <si>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</si>
  <si>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</si>
  <si>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</si>
  <si>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</si>
  <si>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</si>
  <si>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</si>
  <si>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</si>
  <si>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</si>
  <si>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</si>
  <si>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</si>
  <si>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</si>
  <si>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</si>
  <si>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</si>
  <si>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</si>
  <si>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</si>
  <si>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</si>
  <si>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</si>
  <si>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</si>
  <si>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</si>
  <si>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</si>
  <si>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</si>
  <si>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</si>
  <si>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</si>
  <si>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</si>
  <si>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</si>
  <si>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</si>
  <si>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</si>
  <si>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</si>
  <si>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</si>
  <si>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</si>
  <si>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</si>
  <si>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</si>
  <si>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</si>
  <si>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</si>
  <si>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</si>
  <si>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</si>
  <si>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</si>
  <si>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</si>
  <si>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</si>
  <si>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</si>
  <si>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</si>
  <si>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</si>
  <si>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</si>
  <si>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</si>
  <si>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</si>
  <si>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</si>
  <si>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嘉手納町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</si>
  <si>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</si>
  <si>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</si>
  <si>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</si>
  <si>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</si>
  <si>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</si>
  <si>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</si>
  <si>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</si>
  <si>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</si>
  <si>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</si>
  <si>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</si>
  <si>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</si>
  <si>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</si>
  <si>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</si>
  <si>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</si>
  <si>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</si>
  <si>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</si>
  <si>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</si>
  <si>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rFont val="ＭＳ ゴシック"/>
        <family val="3"/>
        <charset val="128"/>
      </rPr>
      <t>①経常収支比率について、令和６年度も引き続き100％を下回っている。平成29年度から100％を下回っており、その主な要因はその他営業収益の施設提供対価料の減である。
②累積欠損金比率は、毎年度0％であるので経営が健全であることが示されている。</t>
    </r>
    <r>
      <rPr>
        <sz val="11"/>
        <color rgb="FF0000FF"/>
        <rFont val="ＭＳ ゴシック"/>
        <family val="3"/>
        <charset val="128"/>
      </rPr>
      <t xml:space="preserve">
</t>
    </r>
    <r>
      <rPr>
        <sz val="11"/>
        <rFont val="ＭＳ ゴシック"/>
        <family val="3"/>
        <charset val="128"/>
      </rPr>
      <t>③流動比率は、前年度より増加している。100％以上であることが必要であり、短期的な債務に対する支払能力は良好である。
④企業債残高対給水収益比率は、0％であり、健全経営であることが示されている。</t>
    </r>
    <r>
      <rPr>
        <sz val="11"/>
        <color rgb="FF0000FF"/>
        <rFont val="ＭＳ ゴシック"/>
        <family val="3"/>
        <charset val="128"/>
      </rPr>
      <t xml:space="preserve">
</t>
    </r>
    <r>
      <rPr>
        <sz val="11"/>
        <rFont val="ＭＳ ゴシック"/>
        <family val="3"/>
        <charset val="128"/>
      </rPr>
      <t>⑤料金回収率は、前年度比4.35ポイントの増となっているが、100％を下回っている。給水に係る費用について、給水収益以外であるその他営業収益（施設提供対価料）で賄っていることが主な要因である。</t>
    </r>
    <r>
      <rPr>
        <sz val="11"/>
        <color rgb="FF0000FF"/>
        <rFont val="ＭＳ ゴシック"/>
        <family val="3"/>
        <charset val="128"/>
      </rPr>
      <t xml:space="preserve">
</t>
    </r>
    <r>
      <rPr>
        <sz val="11"/>
        <rFont val="ＭＳ ゴシック"/>
        <family val="3"/>
        <charset val="128"/>
      </rPr>
      <t>⑥給水原価は、全国平均値、類似団体を上回っている。効率的な運営を図るよう努める。</t>
    </r>
    <r>
      <rPr>
        <sz val="11"/>
        <color rgb="FF0000FF"/>
        <rFont val="ＭＳ ゴシック"/>
        <family val="3"/>
        <charset val="128"/>
      </rPr>
      <t xml:space="preserve">
</t>
    </r>
    <r>
      <rPr>
        <sz val="11"/>
        <rFont val="ＭＳ ゴシック"/>
        <family val="3"/>
        <charset val="128"/>
      </rPr>
      <t>⑦施設利用率が平均値を下回っている理由として、事業認可当初の配水量に米軍基地が見込まれていたことが考えられる。現在は米軍基地内のごく僅かな限られた施設にのみ給水を行っているため当該値が低く算出されている。令和６年度の値については、例年どおりであり問題ないと考える。</t>
    </r>
    <r>
      <rPr>
        <sz val="11"/>
        <color rgb="FF0000FF"/>
        <rFont val="ＭＳ ゴシック"/>
        <family val="3"/>
        <charset val="128"/>
      </rPr>
      <t xml:space="preserve">
</t>
    </r>
    <r>
      <rPr>
        <sz val="11"/>
        <rFont val="ＭＳ ゴシック"/>
        <family val="3"/>
        <charset val="128"/>
      </rPr>
      <t>⑧有収率は、高水準を維持しており、有効率が95％を超えていることから、問題は無いと考えられる。今後も維持するよう努める。</t>
    </r>
    <rPh sb="18" eb="19">
      <t>ヒ</t>
    </rPh>
    <rPh sb="20" eb="21">
      <t>ツヅ</t>
    </rPh>
    <rPh sb="27" eb="29">
      <t>シタマワ</t>
    </rPh>
    <rPh sb="34" eb="36">
      <t>ヘイセイ</t>
    </rPh>
    <rPh sb="56" eb="57">
      <t>オモ</t>
    </rPh>
    <rPh sb="58" eb="60">
      <t>ヨウイン</t>
    </rPh>
    <rPh sb="69" eb="76">
      <t>シセツテイキョウタイカリョウ</t>
    </rPh>
    <rPh sb="77" eb="78">
      <t>ゲン</t>
    </rPh>
    <rPh sb="123" eb="125">
      <t>リュウドウ</t>
    </rPh>
    <rPh sb="125" eb="127">
      <t>ヒリツ</t>
    </rPh>
    <rPh sb="129" eb="132">
      <t>ゼンネンド</t>
    </rPh>
    <rPh sb="134" eb="136">
      <t>ゾウカ</t>
    </rPh>
    <rPh sb="145" eb="147">
      <t>イジョウ</t>
    </rPh>
    <rPh sb="153" eb="155">
      <t>ヒツヨウ</t>
    </rPh>
    <rPh sb="159" eb="162">
      <t>タンキテキ</t>
    </rPh>
    <rPh sb="163" eb="165">
      <t>サイム</t>
    </rPh>
    <rPh sb="166" eb="167">
      <t>タイ</t>
    </rPh>
    <rPh sb="169" eb="171">
      <t>シハラ</t>
    </rPh>
    <rPh sb="171" eb="173">
      <t>ノウリョク</t>
    </rPh>
    <rPh sb="174" eb="176">
      <t>リョウコウ</t>
    </rPh>
    <rPh sb="182" eb="184">
      <t>キギョウ</t>
    </rPh>
    <rPh sb="184" eb="185">
      <t>サイ</t>
    </rPh>
    <rPh sb="185" eb="187">
      <t>ザンダカ</t>
    </rPh>
    <rPh sb="187" eb="188">
      <t>タイ</t>
    </rPh>
    <rPh sb="188" eb="190">
      <t>キュウスイ</t>
    </rPh>
    <rPh sb="190" eb="192">
      <t>シュウエキ</t>
    </rPh>
    <rPh sb="192" eb="194">
      <t>ヒリツ</t>
    </rPh>
    <rPh sb="202" eb="204">
      <t>ケンゼン</t>
    </rPh>
    <rPh sb="204" eb="206">
      <t>ケイエイ</t>
    </rPh>
    <rPh sb="212" eb="213">
      <t>シメ</t>
    </rPh>
    <rPh sb="228" eb="232">
      <t>ゼンネンドヒ</t>
    </rPh>
    <rPh sb="241" eb="242">
      <t>ゾウ</t>
    </rPh>
    <rPh sb="262" eb="264">
      <t>キュウスイ</t>
    </rPh>
    <rPh sb="265" eb="266">
      <t>カカ</t>
    </rPh>
    <rPh sb="267" eb="269">
      <t>ヒヨウ</t>
    </rPh>
    <rPh sb="274" eb="276">
      <t>キュウスイ</t>
    </rPh>
    <rPh sb="276" eb="278">
      <t>シュウエキ</t>
    </rPh>
    <rPh sb="278" eb="280">
      <t>イガイ</t>
    </rPh>
    <rPh sb="285" eb="286">
      <t>タ</t>
    </rPh>
    <rPh sb="286" eb="288">
      <t>エイギョウ</t>
    </rPh>
    <rPh sb="288" eb="290">
      <t>シュウエキ</t>
    </rPh>
    <rPh sb="291" eb="298">
      <t>シセツテイキョウタイカリョウ</t>
    </rPh>
    <rPh sb="300" eb="301">
      <t>マカナ</t>
    </rPh>
    <rPh sb="318" eb="320">
      <t>キュウスイ</t>
    </rPh>
    <rPh sb="320" eb="322">
      <t>ゲンカ</t>
    </rPh>
    <rPh sb="330" eb="334">
      <t>ルイジダンタイ</t>
    </rPh>
    <rPh sb="342" eb="344">
      <t>コウリツ</t>
    </rPh>
    <rPh sb="344" eb="345">
      <t>テキ</t>
    </rPh>
    <rPh sb="346" eb="348">
      <t>ウンエイ</t>
    </rPh>
    <rPh sb="349" eb="350">
      <t>ハカ</t>
    </rPh>
    <rPh sb="353" eb="354">
      <t>ツト</t>
    </rPh>
    <phoneticPr fontId="17"/>
  </si>
  <si>
    <t xml:space="preserve">分析により、経常収支比率が前年に引き続き100％以下となり収支が赤字であることが示された。減少した主な理由は米軍基地からの収益である施設提供対価料の減少によるものである。また、給水収益については、前年より増となった。内税としていた消費税10％を転嫁したためである。しかしながら、ゆるやかな給水人口の減少や節水機器の普及等があるため、給水収益の増加は見込めない。また、県企業局の水道料金改定による受水費支出増もあり、このままの経営状況では赤字続きの見込。水道料金改定による給水収益確保が必要である。また、施設の老朽化も進んでいることから、計画的に施設の更新を行う必要がある。以上の事を踏まえ、料金改定を含めた経営改善に向けた取り組みを行う必要がある。
</t>
    <rPh sb="0" eb="2">
      <t>ブンセキ</t>
    </rPh>
    <rPh sb="13" eb="15">
      <t>ゼンネン</t>
    </rPh>
    <rPh sb="16" eb="17">
      <t>ヒ</t>
    </rPh>
    <rPh sb="18" eb="19">
      <t>ツヅ</t>
    </rPh>
    <rPh sb="54" eb="56">
      <t>ベイグン</t>
    </rPh>
    <rPh sb="56" eb="58">
      <t>キチ</t>
    </rPh>
    <rPh sb="61" eb="63">
      <t>シュウエキ</t>
    </rPh>
    <rPh sb="88" eb="92">
      <t>キュウスイシュウエキ</t>
    </rPh>
    <rPh sb="98" eb="100">
      <t>ゼンネン</t>
    </rPh>
    <rPh sb="102" eb="103">
      <t>ゾウ</t>
    </rPh>
    <rPh sb="108" eb="110">
      <t>ウチゼイ</t>
    </rPh>
    <rPh sb="115" eb="118">
      <t>ショウヒゼイ</t>
    </rPh>
    <rPh sb="122" eb="124">
      <t>テンカ</t>
    </rPh>
    <rPh sb="144" eb="148">
      <t>キュウスイジンコウ</t>
    </rPh>
    <rPh sb="149" eb="151">
      <t>ゲンショウ</t>
    </rPh>
    <rPh sb="152" eb="156">
      <t>セッスイキキ</t>
    </rPh>
    <rPh sb="157" eb="159">
      <t>フキュウ</t>
    </rPh>
    <rPh sb="159" eb="160">
      <t>ナド</t>
    </rPh>
    <rPh sb="166" eb="170">
      <t>キュウスイシュウエキ</t>
    </rPh>
    <rPh sb="171" eb="173">
      <t>ゾウカ</t>
    </rPh>
    <rPh sb="174" eb="176">
      <t>ミコ</t>
    </rPh>
    <rPh sb="183" eb="184">
      <t>ケン</t>
    </rPh>
    <rPh sb="184" eb="187">
      <t>キギョウキョク</t>
    </rPh>
    <rPh sb="188" eb="192">
      <t>スイドウリョウキン</t>
    </rPh>
    <rPh sb="192" eb="194">
      <t>カイテイ</t>
    </rPh>
    <rPh sb="202" eb="203">
      <t>ゾウ</t>
    </rPh>
    <rPh sb="223" eb="225">
      <t>ミコミ</t>
    </rPh>
    <rPh sb="226" eb="228">
      <t>スイドウ</t>
    </rPh>
    <rPh sb="228" eb="230">
      <t>リョウキン</t>
    </rPh>
    <rPh sb="235" eb="237">
      <t>キュウスイ</t>
    </rPh>
    <rPh sb="237" eb="239">
      <t>シュウエキ</t>
    </rPh>
    <rPh sb="239" eb="241">
      <t>カクホ</t>
    </rPh>
    <rPh sb="242" eb="244">
      <t>ヒツヨウ</t>
    </rPh>
    <rPh sb="251" eb="253">
      <t>シセツ</t>
    </rPh>
    <rPh sb="254" eb="257">
      <t>ロウキュウカ</t>
    </rPh>
    <rPh sb="316" eb="317">
      <t>オコナ</t>
    </rPh>
    <rPh sb="318" eb="320">
      <t>ヒツヨウ</t>
    </rPh>
    <phoneticPr fontId="17"/>
  </si>
  <si>
    <t>①有形固定資産減価償却率は、令和４年度に配水池を増築したことにより数値が減少したが、その後は老朽化の進行とともに数値が上昇している。
②管路経年化率は、類似団体に比べ低い数値になっているが、今後10年では法定耐用年数に達する管路が増加することから、計画的な更新が必要である。
③管路更新率は、今後、更新対象管路が増えることから、経営状況を勘案しながら計画的な更新が必要である。</t>
    <rPh sb="33" eb="35">
      <t>スウチ</t>
    </rPh>
    <rPh sb="44" eb="45">
      <t>ゴ</t>
    </rPh>
    <rPh sb="46" eb="49">
      <t>ロウキュウカ</t>
    </rPh>
    <rPh sb="50" eb="52">
      <t>シンコウ</t>
    </rPh>
    <rPh sb="56" eb="58">
      <t>スウチ</t>
    </rPh>
    <rPh sb="59" eb="61">
      <t>ジョウショウ</t>
    </rPh>
    <rPh sb="112" eb="114">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</si>
</sst>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FF"/>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0.24</c:v>
                </c:pt>
                <c:pt idx="2">
                  <c:v>0.85</c:v>
                </c:pt>
                <c:pt idx="3">
                  <c:v>1.23</c:v>
                </c:pt>
                <c:pt idx="4">
                  <c:v>0.46</c:v>
                </c:pt>
              </c:numCache>
            </c:numRef>
          </c:val>
          <c:extLst>
            <c:ext xmlns:c16="http://schemas.microsoft.com/office/drawing/2014/chart" uri="{C3380CC4-5D6E-409C-BE32-E72D297353CC}">
              <c16:uniqueId val="{00000000-FB56-42A8-8797-925A3983677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B56-42A8-8797-925A3983677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35.68</c:v>
                </c:pt>
                <c:pt idx="1">
                  <c:v>35.369999999999997</c:v>
                </c:pt>
                <c:pt idx="2">
                  <c:v>34.49</c:v>
                </c:pt>
                <c:pt idx="3">
                  <c:v>34.69</c:v>
                </c:pt>
                <c:pt idx="4">
                  <c:v>34.75</c:v>
                </c:pt>
              </c:numCache>
            </c:numRef>
          </c:val>
          <c:extLst>
            <c:ext xmlns:c16="http://schemas.microsoft.com/office/drawing/2014/chart" uri="{C3380CC4-5D6E-409C-BE32-E72D297353CC}">
              <c16:uniqueId val="{00000000-C035-4C87-B5B3-7C0426ACFC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C035-4C87-B5B3-7C0426ACFC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97.91</c:v>
                </c:pt>
                <c:pt idx="1">
                  <c:v>97.44</c:v>
                </c:pt>
                <c:pt idx="2">
                  <c:v>97.17</c:v>
                </c:pt>
                <c:pt idx="3">
                  <c:v>97.97</c:v>
                </c:pt>
                <c:pt idx="4">
                  <c:v>97.66</c:v>
                </c:pt>
              </c:numCache>
            </c:numRef>
          </c:val>
          <c:extLst>
            <c:ext xmlns:c16="http://schemas.microsoft.com/office/drawing/2014/chart" uri="{C3380CC4-5D6E-409C-BE32-E72D297353CC}">
              <c16:uniqueId val="{00000000-AEB9-4DB5-910C-51D6062417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AEB9-4DB5-910C-51D6062417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95.75</c:v>
                </c:pt>
                <c:pt idx="1">
                  <c:v>98.57</c:v>
                </c:pt>
                <c:pt idx="2">
                  <c:v>91.79</c:v>
                </c:pt>
                <c:pt idx="3">
                  <c:v>91.59</c:v>
                </c:pt>
                <c:pt idx="4">
                  <c:v>90.37</c:v>
                </c:pt>
              </c:numCache>
            </c:numRef>
          </c:val>
          <c:extLst>
            <c:ext xmlns:c16="http://schemas.microsoft.com/office/drawing/2014/chart" uri="{C3380CC4-5D6E-409C-BE32-E72D297353CC}">
              <c16:uniqueId val="{00000000-993D-4238-B5E6-3C3CF355ED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93D-4238-B5E6-3C3CF355ED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48.27</c:v>
                </c:pt>
                <c:pt idx="1">
                  <c:v>50.16</c:v>
                </c:pt>
                <c:pt idx="2">
                  <c:v>40.630000000000003</c:v>
                </c:pt>
                <c:pt idx="3">
                  <c:v>41.66</c:v>
                </c:pt>
                <c:pt idx="4">
                  <c:v>43.01</c:v>
                </c:pt>
              </c:numCache>
            </c:numRef>
          </c:val>
          <c:extLst>
            <c:ext xmlns:c16="http://schemas.microsoft.com/office/drawing/2014/chart" uri="{C3380CC4-5D6E-409C-BE32-E72D297353CC}">
              <c16:uniqueId val="{00000000-440A-497F-8E2E-FE0F43D913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40A-497F-8E2E-FE0F43D913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0.64</c:v>
                </c:pt>
                <c:pt idx="2">
                  <c:v>2.33</c:v>
                </c:pt>
                <c:pt idx="3">
                  <c:v>2.7</c:v>
                </c:pt>
                <c:pt idx="4">
                  <c:v>3.14</c:v>
                </c:pt>
              </c:numCache>
            </c:numRef>
          </c:val>
          <c:extLst>
            <c:ext xmlns:c16="http://schemas.microsoft.com/office/drawing/2014/chart" uri="{C3380CC4-5D6E-409C-BE32-E72D297353CC}">
              <c16:uniqueId val="{00000000-8373-4458-99BE-F8043AAD2E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8373-4458-99BE-F8043AAD2E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8-437C-8F44-42BD8F0338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E408-437C-8F44-42BD8F0338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1195.1099999999999</c:v>
                </c:pt>
                <c:pt idx="1">
                  <c:v>1547.57</c:v>
                </c:pt>
                <c:pt idx="2">
                  <c:v>232.09</c:v>
                </c:pt>
                <c:pt idx="3">
                  <c:v>641.91999999999996</c:v>
                </c:pt>
                <c:pt idx="4">
                  <c:v>899.76</c:v>
                </c:pt>
              </c:numCache>
            </c:numRef>
          </c:val>
          <c:extLst>
            <c:ext xmlns:c16="http://schemas.microsoft.com/office/drawing/2014/chart" uri="{C3380CC4-5D6E-409C-BE32-E72D297353CC}">
              <c16:uniqueId val="{00000000-1E6F-4213-B404-372DBB060C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1E6F-4213-B404-372DBB060C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48-4132-9A65-E0AC9DEA10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A48-4132-9A65-E0AC9DEA10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50.35</c:v>
                </c:pt>
                <c:pt idx="1">
                  <c:v>50.06</c:v>
                </c:pt>
                <c:pt idx="2">
                  <c:v>44.99</c:v>
                </c:pt>
                <c:pt idx="3">
                  <c:v>46.53</c:v>
                </c:pt>
                <c:pt idx="4">
                  <c:v>50.88</c:v>
                </c:pt>
              </c:numCache>
            </c:numRef>
          </c:val>
          <c:extLst>
            <c:ext xmlns:c16="http://schemas.microsoft.com/office/drawing/2014/chart" uri="{C3380CC4-5D6E-409C-BE32-E72D297353CC}">
              <c16:uniqueId val="{00000000-3794-4AEF-9F79-1B94E9AF4F5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3794-4AEF-9F79-1B94E9AF4F5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189.07</c:v>
                </c:pt>
                <c:pt idx="1">
                  <c:v>190.64</c:v>
                </c:pt>
                <c:pt idx="2">
                  <c:v>212.31</c:v>
                </c:pt>
                <c:pt idx="3">
                  <c:v>206.62</c:v>
                </c:pt>
                <c:pt idx="4">
                  <c:v>207.26</c:v>
                </c:pt>
              </c:numCache>
            </c:numRef>
          </c:val>
          <c:extLst>
            <c:ext xmlns:c16="http://schemas.microsoft.com/office/drawing/2014/chart" uri="{C3380CC4-5D6E-409C-BE32-E72D297353CC}">
              <c16:uniqueId val="{00000000-3163-47B3-9F7B-EA08E57E663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163-47B3-9F7B-EA08E57E663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嘉手納町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12909</v>
      </c>
      <c r="AM8" s="44"/>
      <c r="AN8" s="44"/>
      <c r="AO8" s="44"/>
      <c r="AP8" s="44"/>
      <c r="AQ8" s="44"/>
      <c r="AR8" s="44"/>
      <c r="AS8" s="44"/>
      <c r="AT8" s="45">
        <f>データ!$S$6</f>
        <v>15.12</v>
      </c>
      <c r="AU8" s="46"/>
      <c r="AV8" s="46"/>
      <c r="AW8" s="46"/>
      <c r="AX8" s="46"/>
      <c r="AY8" s="46"/>
      <c r="AZ8" s="46"/>
      <c r="BA8" s="46"/>
      <c r="BB8" s="47">
        <f>データ!$T$6</f>
        <v>853.77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97.45</v>
      </c>
      <c r="J10" s="46"/>
      <c r="K10" s="46"/>
      <c r="L10" s="46"/>
      <c r="M10" s="46"/>
      <c r="N10" s="46"/>
      <c r="O10" s="80"/>
      <c r="P10" s="47">
        <f>データ!$P$6</f>
        <v>100</v>
      </c>
      <c r="Q10" s="47"/>
      <c r="R10" s="47"/>
      <c r="S10" s="47"/>
      <c r="T10" s="47"/>
      <c r="U10" s="47"/>
      <c r="V10" s="47"/>
      <c r="W10" s="44">
        <f>データ!$Q$6</f>
        <v>2024</v>
      </c>
      <c r="X10" s="44"/>
      <c r="Y10" s="44"/>
      <c r="Z10" s="44"/>
      <c r="AA10" s="44"/>
      <c r="AB10" s="44"/>
      <c r="AC10" s="44"/>
      <c r="AD10" s="2"/>
      <c r="AE10" s="2"/>
      <c r="AF10" s="2"/>
      <c r="AG10" s="2"/>
      <c r="AH10" s="2"/>
      <c r="AI10" s="2"/>
      <c r="AJ10" s="2"/>
      <c r="AK10" s="2"/>
      <c r="AL10" s="44">
        <f>データ!$U$6</f>
        <v>12901</v>
      </c>
      <c r="AM10" s="44"/>
      <c r="AN10" s="44"/>
      <c r="AO10" s="44"/>
      <c r="AP10" s="44"/>
      <c r="AQ10" s="44"/>
      <c r="AR10" s="44"/>
      <c r="AS10" s="44"/>
      <c r="AT10" s="45">
        <f>データ!$V$6</f>
        <v>15.12</v>
      </c>
      <c r="AU10" s="46"/>
      <c r="AV10" s="46"/>
      <c r="AW10" s="46"/>
      <c r="AX10" s="46"/>
      <c r="AY10" s="46"/>
      <c r="AZ10" s="46"/>
      <c r="BA10" s="46"/>
      <c r="BB10" s="47">
        <f>データ!$W$6</f>
        <v>853.24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113</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d/axL9LPYdH8n++VxTWpoRU0at7/6t42wHfp7s7938a+zz67NsMn4fiuLwWfdFALNGb5GwF743gbvVgFHWyOQ==" saltValue="2aOjGg2JnwiTo8FMcbh9d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473251</v>
      </c>
      <c r="D6" s="20">
        <f t="shared" si="3"/>
        <v>46</v>
      </c>
      <c r="E6" s="20">
        <f t="shared" si="3"/>
        <v>1</v>
      </c>
      <c r="F6" s="20">
        <f t="shared" si="3"/>
        <v>0</v>
      </c>
      <c r="G6" s="20">
        <f t="shared" si="3"/>
        <v>1</v>
      </c>
      <c r="H6" s="20" t="str">
        <f t="shared" si="3"/>
        <v>沖縄県　嘉手納町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97.45</v>
      </c>
      <c r="P6" s="21">
        <f t="shared" si="3"/>
        <v>100</v>
      </c>
      <c r="Q6" s="21">
        <f t="shared" si="3"/>
        <v>2024</v>
      </c>
      <c r="R6" s="21">
        <f t="shared" si="3"/>
        <v>12909</v>
      </c>
      <c r="S6" s="21">
        <f t="shared" si="3"/>
        <v>15.12</v>
      </c>
      <c r="T6" s="21">
        <f t="shared" si="3"/>
        <v>853.77</v>
      </c>
      <c r="U6" s="21">
        <f t="shared" si="3"/>
        <v>12901</v>
      </c>
      <c r="V6" s="21">
        <f t="shared" si="3"/>
        <v>15.12</v>
      </c>
      <c r="W6" s="21">
        <f t="shared" si="3"/>
        <v>853.24</v>
      </c>
      <c r="X6" s="22">
        <f>IF(X7="",NA(),X7)</f>
        <v>95.75</v>
      </c>
      <c r="Y6" s="22">
        <f t="shared" ref="Y6:AG6" si="4">IF(Y7="",NA(),Y7)</f>
        <v>98.57</v>
      </c>
      <c r="Z6" s="22">
        <f t="shared" si="4"/>
        <v>91.79</v>
      </c>
      <c r="AA6" s="22">
        <f t="shared" si="4"/>
        <v>91.59</v>
      </c>
      <c r="AB6" s="22">
        <f t="shared" si="4"/>
        <v>90.37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1195.1099999999999</v>
      </c>
      <c r="AU6" s="22">
        <f t="shared" ref="AU6:BC6" si="6">IF(AU7="",NA(),AU7)</f>
        <v>1547.57</v>
      </c>
      <c r="AV6" s="22">
        <f t="shared" si="6"/>
        <v>232.09</v>
      </c>
      <c r="AW6" s="22">
        <f t="shared" si="6"/>
        <v>641.91999999999996</v>
      </c>
      <c r="AX6" s="22">
        <f t="shared" si="6"/>
        <v>899.76</v>
      </c>
      <c r="AY6" s="22">
        <f t="shared" si="6"/>
        <v>371.81</v>
      </c>
      <c r="AZ6" s="22">
        <f t="shared" si="6"/>
        <v>384.23</v>
      </c>
      <c r="BA6" s="22">
        <f t="shared" si="6"/>
        <v>364.3</v>
      </c>
      <c r="BB6" s="22">
        <f t="shared" si="6"/>
        <v>378.87</v>
      </c>
      <c r="BC6" s="22">
        <f t="shared" si="6"/>
        <v>362.35</v>
      </c>
      <c r="BD6" s="21" t="str">
        <f>IF(BD7="","",IF(BD7="-","【-】","【"&amp;SUBSTITUTE(TEXT(BD7,"#,##0.00"),"-","△")&amp;"】"))</f>
        <v>【239.69】</v>
      </c>
      <c r="BE6" s="21">
        <f>IF(BE7="",NA(),BE7)</f>
        <v>0</v>
      </c>
      <c r="BF6" s="21">
        <f t="shared" ref="BF6:BN6" si="7">IF(BF7="",NA(),BF7)</f>
        <v>0</v>
      </c>
      <c r="BG6" s="21">
        <f t="shared" si="7"/>
        <v>0</v>
      </c>
      <c r="BH6" s="21">
        <f t="shared" si="7"/>
        <v>0</v>
      </c>
      <c r="BI6" s="21">
        <f t="shared" si="7"/>
        <v>0</v>
      </c>
      <c r="BJ6" s="22">
        <f t="shared" si="7"/>
        <v>465.85</v>
      </c>
      <c r="BK6" s="22">
        <f t="shared" si="7"/>
        <v>439.43</v>
      </c>
      <c r="BL6" s="22">
        <f t="shared" si="7"/>
        <v>438.41</v>
      </c>
      <c r="BM6" s="22">
        <f t="shared" si="7"/>
        <v>430.23</v>
      </c>
      <c r="BN6" s="22">
        <f t="shared" si="7"/>
        <v>429.24</v>
      </c>
      <c r="BO6" s="21" t="str">
        <f>IF(BO7="","",IF(BO7="-","【-】","【"&amp;SUBSTITUTE(TEXT(BO7,"#,##0.00"),"-","△")&amp;"】"))</f>
        <v>【264.86】</v>
      </c>
      <c r="BP6" s="22">
        <f>IF(BP7="",NA(),BP7)</f>
        <v>50.35</v>
      </c>
      <c r="BQ6" s="22">
        <f t="shared" ref="BQ6:BY6" si="8">IF(BQ7="",NA(),BQ7)</f>
        <v>50.06</v>
      </c>
      <c r="BR6" s="22">
        <f t="shared" si="8"/>
        <v>44.99</v>
      </c>
      <c r="BS6" s="22">
        <f t="shared" si="8"/>
        <v>46.53</v>
      </c>
      <c r="BT6" s="22">
        <f t="shared" si="8"/>
        <v>50.88</v>
      </c>
      <c r="BU6" s="22">
        <f t="shared" si="8"/>
        <v>92.39</v>
      </c>
      <c r="BV6" s="22">
        <f t="shared" si="8"/>
        <v>94.41</v>
      </c>
      <c r="BW6" s="22">
        <f t="shared" si="8"/>
        <v>90.96</v>
      </c>
      <c r="BX6" s="22">
        <f t="shared" si="8"/>
        <v>90.66</v>
      </c>
      <c r="BY6" s="22">
        <f t="shared" si="8"/>
        <v>90.78</v>
      </c>
      <c r="BZ6" s="21" t="str">
        <f>IF(BZ7="","",IF(BZ7="-","【-】","【"&amp;SUBSTITUTE(TEXT(BZ7,"#,##0.00"),"-","△")&amp;"】"))</f>
        <v>【97.59】</v>
      </c>
      <c r="CA6" s="22">
        <f>IF(CA7="",NA(),CA7)</f>
        <v>189.07</v>
      </c>
      <c r="CB6" s="22">
        <f t="shared" ref="CB6:CJ6" si="9">IF(CB7="",NA(),CB7)</f>
        <v>190.64</v>
      </c>
      <c r="CC6" s="22">
        <f t="shared" si="9"/>
        <v>212.31</v>
      </c>
      <c r="CD6" s="22">
        <f t="shared" si="9"/>
        <v>206.62</v>
      </c>
      <c r="CE6" s="22">
        <f t="shared" si="9"/>
        <v>207.26</v>
      </c>
      <c r="CF6" s="22">
        <f t="shared" si="9"/>
        <v>192.98</v>
      </c>
      <c r="CG6" s="22">
        <f t="shared" si="9"/>
        <v>192.13</v>
      </c>
      <c r="CH6" s="22">
        <f t="shared" si="9"/>
        <v>197.04</v>
      </c>
      <c r="CI6" s="22">
        <f t="shared" si="9"/>
        <v>199.33</v>
      </c>
      <c r="CJ6" s="22">
        <f t="shared" si="9"/>
        <v>202.75</v>
      </c>
      <c r="CK6" s="21" t="str">
        <f>IF(CK7="","",IF(CK7="-","【-】","【"&amp;SUBSTITUTE(TEXT(CK7,"#,##0.00"),"-","△")&amp;"】"))</f>
        <v>【181.66】</v>
      </c>
      <c r="CL6" s="22">
        <f>IF(CL7="",NA(),CL7)</f>
        <v>35.68</v>
      </c>
      <c r="CM6" s="22">
        <f t="shared" ref="CM6:CU6" si="10">IF(CM7="",NA(),CM7)</f>
        <v>35.369999999999997</v>
      </c>
      <c r="CN6" s="22">
        <f t="shared" si="10"/>
        <v>34.49</v>
      </c>
      <c r="CO6" s="22">
        <f t="shared" si="10"/>
        <v>34.69</v>
      </c>
      <c r="CP6" s="22">
        <f t="shared" si="10"/>
        <v>34.75</v>
      </c>
      <c r="CQ6" s="22">
        <f t="shared" si="10"/>
        <v>54.43</v>
      </c>
      <c r="CR6" s="22">
        <f t="shared" si="10"/>
        <v>53.87</v>
      </c>
      <c r="CS6" s="22">
        <f t="shared" si="10"/>
        <v>54.49</v>
      </c>
      <c r="CT6" s="22">
        <f t="shared" si="10"/>
        <v>54.8</v>
      </c>
      <c r="CU6" s="22">
        <f t="shared" si="10"/>
        <v>55.47</v>
      </c>
      <c r="CV6" s="21" t="str">
        <f>IF(CV7="","",IF(CV7="-","【-】","【"&amp;SUBSTITUTE(TEXT(CV7,"#,##0.00"),"-","△")&amp;"】"))</f>
        <v>【60.21】</v>
      </c>
      <c r="CW6" s="22">
        <f>IF(CW7="",NA(),CW7)</f>
        <v>97.91</v>
      </c>
      <c r="CX6" s="22">
        <f t="shared" ref="CX6:DF6" si="11">IF(CX7="",NA(),CX7)</f>
        <v>97.44</v>
      </c>
      <c r="CY6" s="22">
        <f t="shared" si="11"/>
        <v>97.17</v>
      </c>
      <c r="CZ6" s="22">
        <f t="shared" si="11"/>
        <v>97.97</v>
      </c>
      <c r="DA6" s="22">
        <f t="shared" si="11"/>
        <v>97.66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48.27</v>
      </c>
      <c r="DI6" s="22">
        <f t="shared" ref="DI6:DQ6" si="12">IF(DI7="",NA(),DI7)</f>
        <v>50.16</v>
      </c>
      <c r="DJ6" s="22">
        <f t="shared" si="12"/>
        <v>40.630000000000003</v>
      </c>
      <c r="DK6" s="22">
        <f t="shared" si="12"/>
        <v>41.66</v>
      </c>
      <c r="DL6" s="22">
        <f t="shared" si="12"/>
        <v>43.01</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2">
        <f t="shared" ref="DT6:EB6" si="13">IF(DT7="",NA(),DT7)</f>
        <v>0.64</v>
      </c>
      <c r="DU6" s="22">
        <f t="shared" si="13"/>
        <v>2.33</v>
      </c>
      <c r="DV6" s="22">
        <f t="shared" si="13"/>
        <v>2.7</v>
      </c>
      <c r="DW6" s="22">
        <f t="shared" si="13"/>
        <v>3.14</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2">
        <f t="shared" ref="EE6:EM6" si="14">IF(EE7="",NA(),EE7)</f>
        <v>0.24</v>
      </c>
      <c r="EF6" s="22">
        <f t="shared" si="14"/>
        <v>0.85</v>
      </c>
      <c r="EG6" s="22">
        <f t="shared" si="14"/>
        <v>1.23</v>
      </c>
      <c r="EH6" s="22">
        <f t="shared" si="14"/>
        <v>0.46</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473251</v>
      </c>
      <c r="D7" s="24">
        <v>46</v>
      </c>
      <c r="E7" s="24">
        <v>1</v>
      </c>
      <c r="F7" s="24">
        <v>0</v>
      </c>
      <c r="G7" s="24">
        <v>1</v>
      </c>
      <c r="H7" s="24" t="s">
        <v>93</v>
      </c>
      <c r="I7" s="24" t="s">
        <v>94</v>
      </c>
      <c r="J7" s="24" t="s">
        <v>95</v>
      </c>
      <c r="K7" s="24" t="s">
        <v>96</v>
      </c>
      <c r="L7" s="24" t="s">
        <v>97</v>
      </c>
      <c r="M7" s="24" t="s">
        <v>98</v>
      </c>
      <c r="N7" s="25" t="s">
        <v>99</v>
      </c>
      <c r="O7" s="25">
        <v>97.45</v>
      </c>
      <c r="P7" s="25">
        <v>100</v>
      </c>
      <c r="Q7" s="25">
        <v>2024</v>
      </c>
      <c r="R7" s="25">
        <v>12909</v>
      </c>
      <c r="S7" s="25">
        <v>15.12</v>
      </c>
      <c r="T7" s="25">
        <v>853.77</v>
      </c>
      <c r="U7" s="25">
        <v>12901</v>
      </c>
      <c r="V7" s="25">
        <v>15.12</v>
      </c>
      <c r="W7" s="25">
        <v>853.24</v>
      </c>
      <c r="X7" s="25">
        <v>95.75</v>
      </c>
      <c r="Y7" s="25">
        <v>98.57</v>
      </c>
      <c r="Z7" s="25">
        <v>91.79</v>
      </c>
      <c r="AA7" s="25">
        <v>91.59</v>
      </c>
      <c r="AB7" s="25">
        <v>90.37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1195.1099999999999</v>
      </c>
      <c r="AU7" s="25">
        <v>1547.57</v>
      </c>
      <c r="AV7" s="25">
        <v>232.09</v>
      </c>
      <c r="AW7" s="25">
        <v>641.91999999999996</v>
      </c>
      <c r="AX7" s="25">
        <v>899.76</v>
      </c>
      <c r="AY7" s="25">
        <v>371.81</v>
      </c>
      <c r="AZ7" s="25">
        <v>384.23</v>
      </c>
      <c r="BA7" s="25">
        <v>364.3</v>
      </c>
      <c r="BB7" s="25">
        <v>378.87</v>
      </c>
      <c r="BC7" s="25">
        <v>362.35</v>
      </c>
      <c r="BD7" s="25">
        <v>239.69</v>
      </c>
      <c r="BE7" s="25">
        <v>0</v>
      </c>
      <c r="BF7" s="25">
        <v>0</v>
      </c>
      <c r="BG7" s="25">
        <v>0</v>
      </c>
      <c r="BH7" s="25">
        <v>0</v>
      </c>
      <c r="BI7" s="25">
        <v>0</v>
      </c>
      <c r="BJ7" s="25">
        <v>465.85</v>
      </c>
      <c r="BK7" s="25">
        <v>439.43</v>
      </c>
      <c r="BL7" s="25">
        <v>438.41</v>
      </c>
      <c r="BM7" s="25">
        <v>430.23</v>
      </c>
      <c r="BN7" s="25">
        <v>429.24</v>
      </c>
      <c r="BO7" s="25">
        <v>264.86</v>
      </c>
      <c r="BP7" s="25">
        <v>50.35</v>
      </c>
      <c r="BQ7" s="25">
        <v>50.06</v>
      </c>
      <c r="BR7" s="25">
        <v>44.99</v>
      </c>
      <c r="BS7" s="25">
        <v>46.53</v>
      </c>
      <c r="BT7" s="25">
        <v>50.88</v>
      </c>
      <c r="BU7" s="25">
        <v>92.39</v>
      </c>
      <c r="BV7" s="25">
        <v>94.41</v>
      </c>
      <c r="BW7" s="25">
        <v>90.96</v>
      </c>
      <c r="BX7" s="25">
        <v>90.66</v>
      </c>
      <c r="BY7" s="25">
        <v>90.78</v>
      </c>
      <c r="BZ7" s="25">
        <v>97.59</v>
      </c>
      <c r="CA7" s="25">
        <v>189.07</v>
      </c>
      <c r="CB7" s="25">
        <v>190.64</v>
      </c>
      <c r="CC7" s="25">
        <v>212.31</v>
      </c>
      <c r="CD7" s="25">
        <v>206.62</v>
      </c>
      <c r="CE7" s="25">
        <v>207.26</v>
      </c>
      <c r="CF7" s="25">
        <v>192.98</v>
      </c>
      <c r="CG7" s="25">
        <v>192.13</v>
      </c>
      <c r="CH7" s="25">
        <v>197.04</v>
      </c>
      <c r="CI7" s="25">
        <v>199.33</v>
      </c>
      <c r="CJ7" s="25">
        <v>202.75</v>
      </c>
      <c r="CK7" s="25">
        <v>181.66</v>
      </c>
      <c r="CL7" s="25">
        <v>35.68</v>
      </c>
      <c r="CM7" s="25">
        <v>35.369999999999997</v>
      </c>
      <c r="CN7" s="25">
        <v>34.49</v>
      </c>
      <c r="CO7" s="25">
        <v>34.69</v>
      </c>
      <c r="CP7" s="25">
        <v>34.75</v>
      </c>
      <c r="CQ7" s="25">
        <v>54.43</v>
      </c>
      <c r="CR7" s="25">
        <v>53.87</v>
      </c>
      <c r="CS7" s="25">
        <v>54.49</v>
      </c>
      <c r="CT7" s="25">
        <v>54.8</v>
      </c>
      <c r="CU7" s="25">
        <v>55.47</v>
      </c>
      <c r="CV7" s="25">
        <v>60.21</v>
      </c>
      <c r="CW7" s="25">
        <v>97.91</v>
      </c>
      <c r="CX7" s="25">
        <v>97.44</v>
      </c>
      <c r="CY7" s="25">
        <v>97.17</v>
      </c>
      <c r="CZ7" s="25">
        <v>97.97</v>
      </c>
      <c r="DA7" s="25">
        <v>97.66</v>
      </c>
      <c r="DB7" s="25">
        <v>79.44</v>
      </c>
      <c r="DC7" s="25">
        <v>79.489999999999995</v>
      </c>
      <c r="DD7" s="25">
        <v>78.8</v>
      </c>
      <c r="DE7" s="25">
        <v>77.98</v>
      </c>
      <c r="DF7" s="25">
        <v>76.97</v>
      </c>
      <c r="DG7" s="25">
        <v>89.21</v>
      </c>
      <c r="DH7" s="25">
        <v>48.27</v>
      </c>
      <c r="DI7" s="25">
        <v>50.16</v>
      </c>
      <c r="DJ7" s="25">
        <v>40.630000000000003</v>
      </c>
      <c r="DK7" s="25">
        <v>41.66</v>
      </c>
      <c r="DL7" s="25">
        <v>43.01</v>
      </c>
      <c r="DM7" s="25">
        <v>49.39</v>
      </c>
      <c r="DN7" s="25">
        <v>50.75</v>
      </c>
      <c r="DO7" s="25">
        <v>51.72</v>
      </c>
      <c r="DP7" s="25">
        <v>52.27</v>
      </c>
      <c r="DQ7" s="25">
        <v>52.87</v>
      </c>
      <c r="DR7" s="25">
        <v>52.41</v>
      </c>
      <c r="DS7" s="25">
        <v>0</v>
      </c>
      <c r="DT7" s="25">
        <v>0.64</v>
      </c>
      <c r="DU7" s="25">
        <v>2.33</v>
      </c>
      <c r="DV7" s="25">
        <v>2.7</v>
      </c>
      <c r="DW7" s="25">
        <v>3.14</v>
      </c>
      <c r="DX7" s="25">
        <v>18.57</v>
      </c>
      <c r="DY7" s="25">
        <v>21.14</v>
      </c>
      <c r="DZ7" s="25">
        <v>22.12</v>
      </c>
      <c r="EA7" s="25">
        <v>25.67</v>
      </c>
      <c r="EB7" s="25">
        <v>26.86</v>
      </c>
      <c r="EC7" s="25">
        <v>26.78</v>
      </c>
      <c r="ED7" s="25">
        <v>0</v>
      </c>
      <c r="EE7" s="25">
        <v>0.24</v>
      </c>
      <c r="EF7" s="25">
        <v>0.85</v>
      </c>
      <c r="EG7" s="25">
        <v>1.23</v>
      </c>
      <c r="EH7" s="25">
        <v>0.46</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2026-01-21T08:07:44Z</cp:lastPrinted>
  <dcterms:created xsi:type="dcterms:W3CDTF">2025-12-12T09:25:45Z</dcterms:created>
  <dcterms:modified xsi:type="dcterms:W3CDTF">2026-01-22T05:39:46Z</dcterms:modified>
  <cp:category/>
</cp:coreProperties>
</file>