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adnas04\share\303070\　保育支援係長\22 公立保育所・学童関係\民間学童誘致\R3年度\1.公募要領、仕様書、様式集\HP掲載用\掲載\"/>
    </mc:Choice>
  </mc:AlternateContent>
  <bookViews>
    <workbookView xWindow="0" yWindow="0" windowWidth="28800" windowHeight="14010" activeTab="2"/>
  </bookViews>
  <sheets>
    <sheet name="（様式６）総括表" sheetId="1" r:id="rId1"/>
    <sheet name="（様式6-2）予算書１（対象経費）" sheetId="2" r:id="rId2"/>
    <sheet name="（様式6-3）予算書2 (対象外経費)" sheetId="3" r:id="rId3"/>
  </sheets>
  <externalReferences>
    <externalReference r:id="rId4"/>
  </externalReferences>
  <definedNames>
    <definedName name="as">#REF!</definedName>
    <definedName name="por1c1r28c13rtp">#REF!</definedName>
    <definedName name="_xlnm.Print_Area" localSheetId="0">'（様式６）総括表'!$A$1:$P$37</definedName>
    <definedName name="_xlnm.Print_Area" localSheetId="1">'（様式6-2）予算書１（対象経費）'!$A$1:$T$86</definedName>
    <definedName name="_xlnm.Print_Area" localSheetId="2">'（様式6-3）予算書2 (対象外経費)'!$A$1:$J$55</definedName>
    <definedName name="あｓ" localSheetId="0">#REF!</definedName>
    <definedName name="あｓ">#REF!</definedName>
    <definedName name="運営報告書28" localSheetId="0">#REF!</definedName>
    <definedName name="運営報告書28">#REF!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5" i="3" l="1"/>
  <c r="F36" i="3"/>
  <c r="F48" i="3" s="1"/>
  <c r="F6" i="3" s="1"/>
  <c r="D36" i="3"/>
  <c r="D48" i="3" s="1"/>
  <c r="F22" i="3"/>
  <c r="D22" i="3"/>
  <c r="F17" i="3"/>
  <c r="F28" i="3" s="1"/>
  <c r="F5" i="3" s="1"/>
  <c r="F8" i="3" s="1"/>
  <c r="D17" i="3"/>
  <c r="D28" i="3" s="1"/>
  <c r="F7" i="3"/>
  <c r="O85" i="2"/>
  <c r="Q85" i="2" s="1"/>
  <c r="H85" i="2"/>
  <c r="F85" i="2"/>
  <c r="P83" i="2"/>
  <c r="P86" i="2" s="1"/>
  <c r="H80" i="2"/>
  <c r="F80" i="2"/>
  <c r="H75" i="2"/>
  <c r="H86" i="2" s="1"/>
  <c r="F75" i="2"/>
  <c r="F86" i="2" s="1"/>
  <c r="H72" i="2"/>
  <c r="F72" i="2"/>
  <c r="H69" i="2"/>
  <c r="O84" i="2" s="1"/>
  <c r="Q84" i="2" s="1"/>
  <c r="F69" i="2"/>
  <c r="H63" i="2"/>
  <c r="F63" i="2"/>
  <c r="H58" i="2"/>
  <c r="F58" i="2"/>
  <c r="H56" i="2"/>
  <c r="F56" i="2"/>
  <c r="H52" i="2"/>
  <c r="O83" i="2" s="1"/>
  <c r="F52" i="2"/>
  <c r="F30" i="2"/>
  <c r="H29" i="2"/>
  <c r="F29" i="2"/>
  <c r="H25" i="2"/>
  <c r="F25" i="2"/>
  <c r="H14" i="2"/>
  <c r="H30" i="2" s="1"/>
  <c r="H4" i="2" s="1"/>
  <c r="F14" i="2"/>
  <c r="T21" i="1"/>
  <c r="S21" i="1"/>
  <c r="U21" i="1" s="1"/>
  <c r="F21" i="1"/>
  <c r="U20" i="1"/>
  <c r="T20" i="1"/>
  <c r="S20" i="1"/>
  <c r="F20" i="1"/>
  <c r="Q19" i="1"/>
  <c r="F19" i="1"/>
  <c r="T17" i="1"/>
  <c r="S17" i="1"/>
  <c r="U17" i="1" s="1"/>
  <c r="F17" i="1"/>
  <c r="T16" i="1"/>
  <c r="S16" i="1"/>
  <c r="U16" i="1" s="1"/>
  <c r="F16" i="1"/>
  <c r="F15" i="1"/>
  <c r="F14" i="1"/>
  <c r="O11" i="1"/>
  <c r="M11" i="1" s="1"/>
  <c r="E7" i="1" s="1"/>
  <c r="F11" i="1"/>
  <c r="M10" i="1"/>
  <c r="M9" i="1"/>
  <c r="M8" i="1"/>
  <c r="M7" i="1"/>
  <c r="M6" i="1"/>
  <c r="E6" i="1" s="1"/>
  <c r="U18" i="1" l="1"/>
  <c r="Q16" i="1" s="1"/>
  <c r="R16" i="1"/>
  <c r="O12" i="1" s="1"/>
  <c r="M12" i="1" s="1"/>
  <c r="E8" i="1" s="1"/>
  <c r="F6" i="1" s="1"/>
  <c r="F22" i="1" s="1"/>
  <c r="F23" i="1" s="1"/>
  <c r="S77" i="2" s="1"/>
  <c r="O86" i="2"/>
  <c r="Q83" i="2"/>
  <c r="Q86" i="2" s="1"/>
  <c r="U22" i="1"/>
  <c r="Q18" i="1" s="1"/>
  <c r="R18" i="1"/>
  <c r="O13" i="1" s="1"/>
  <c r="M13" i="1" s="1"/>
  <c r="E9" i="1" s="1"/>
  <c r="N75" i="2"/>
  <c r="H5" i="2"/>
  <c r="H6" i="2" s="1"/>
  <c r="Q75" i="2"/>
  <c r="S75" i="2" l="1"/>
  <c r="S80" i="2" s="1"/>
</calcChain>
</file>

<file path=xl/comments1.xml><?xml version="1.0" encoding="utf-8"?>
<comments xmlns="http://schemas.openxmlformats.org/spreadsheetml/2006/main">
  <authors>
    <author>prostaff</author>
    <author>桃原 男</author>
  </authors>
  <commentList>
    <comment ref="J5" authorId="0" shapeId="0">
      <text>
        <r>
          <rPr>
            <sz val="9"/>
            <color indexed="81"/>
            <rFont val="MS P ゴシック"/>
            <family val="3"/>
            <charset val="128"/>
          </rPr>
          <t>児童数を選択してください。</t>
        </r>
      </text>
    </comment>
    <comment ref="E6" authorId="1" shapeId="0">
      <text>
        <r>
          <rPr>
            <sz val="12"/>
            <color indexed="81"/>
            <rFont val="ＭＳ Ｐゴシック"/>
            <family val="3"/>
            <charset val="128"/>
          </rPr>
          <t>基本額表の児童数を入力すると自動的に入力されます。</t>
        </r>
      </text>
    </comment>
    <comment ref="O11" authorId="1" shapeId="0">
      <text>
        <r>
          <rPr>
            <sz val="14"/>
            <color indexed="81"/>
            <rFont val="ＭＳ Ｐゴシック"/>
            <family val="3"/>
            <charset val="128"/>
          </rPr>
          <t xml:space="preserve">
開所日数と開所時間を入力すると、自動的に入力されます。</t>
        </r>
      </text>
    </comment>
  </commentList>
</comments>
</file>

<file path=xl/comments2.xml><?xml version="1.0" encoding="utf-8"?>
<comments xmlns="http://schemas.openxmlformats.org/spreadsheetml/2006/main">
  <authors>
    <author>新垣 尋也</author>
    <author>桃原 男</author>
  </authors>
  <commentList>
    <comment ref="F23" authorId="0" shapeId="0">
      <text>
        <r>
          <rPr>
            <b/>
            <sz val="12"/>
            <color indexed="81"/>
            <rFont val="ＭＳ Ｐゴシック"/>
            <family val="3"/>
            <charset val="128"/>
          </rPr>
          <t>上限：（補助金年額÷12ヶ月）×6ヶ月分まで</t>
        </r>
      </text>
    </comment>
    <comment ref="H24" authorId="0" shapeId="0">
      <text>
        <r>
          <rPr>
            <b/>
            <sz val="12"/>
            <color indexed="81"/>
            <rFont val="ＭＳ Ｐゴシック"/>
            <family val="3"/>
            <charset val="128"/>
          </rPr>
          <t>予算計上があれば、目的・積算理由を必ず記入</t>
        </r>
        <r>
          <rPr>
            <sz val="9"/>
            <color indexed="81"/>
            <rFont val="ＭＳ Ｐゴシック"/>
            <family val="3"/>
            <charset val="128"/>
          </rPr>
          <t xml:space="preserve">
</t>
        </r>
      </text>
    </comment>
    <comment ref="F50" authorId="1" shapeId="0">
      <text>
        <r>
          <rPr>
            <sz val="9"/>
            <color indexed="81"/>
            <rFont val="ＭＳ Ｐゴシック"/>
            <family val="3"/>
            <charset val="128"/>
          </rPr>
          <t>積立の理由を入力してください。</t>
        </r>
      </text>
    </comment>
    <comment ref="F51" authorId="1" shapeId="0">
      <text>
        <r>
          <rPr>
            <sz val="9"/>
            <color indexed="81"/>
            <rFont val="ＭＳ Ｐゴシック"/>
            <family val="3"/>
            <charset val="128"/>
          </rPr>
          <t>積立の理由を入力してください。</t>
        </r>
      </text>
    </comment>
    <comment ref="F52" authorId="1" shapeId="0">
      <text>
        <r>
          <rPr>
            <sz val="9"/>
            <color indexed="81"/>
            <rFont val="ＭＳ Ｐゴシック"/>
            <family val="3"/>
            <charset val="128"/>
          </rPr>
          <t>積立の理由を入力してください。</t>
        </r>
      </text>
    </comment>
    <comment ref="F53" authorId="1" shapeId="0">
      <text>
        <r>
          <rPr>
            <sz val="9"/>
            <color indexed="81"/>
            <rFont val="ＭＳ Ｐゴシック"/>
            <family val="3"/>
            <charset val="128"/>
          </rPr>
          <t>積立の理由を入力してください。</t>
        </r>
      </text>
    </comment>
    <comment ref="F54" authorId="1" shapeId="0">
      <text>
        <r>
          <rPr>
            <sz val="9"/>
            <color indexed="81"/>
            <rFont val="ＭＳ Ｐゴシック"/>
            <family val="3"/>
            <charset val="128"/>
          </rPr>
          <t>積立の理由を入力してください。</t>
        </r>
      </text>
    </comment>
  </commentList>
</comments>
</file>

<file path=xl/sharedStrings.xml><?xml version="1.0" encoding="utf-8"?>
<sst xmlns="http://schemas.openxmlformats.org/spreadsheetml/2006/main" count="304" uniqueCount="221">
  <si>
    <t>(様式第６号）</t>
    <rPh sb="1" eb="3">
      <t>ヨウシキ</t>
    </rPh>
    <rPh sb="3" eb="4">
      <t>ダイ</t>
    </rPh>
    <rPh sb="5" eb="6">
      <t>ゴウ</t>
    </rPh>
    <phoneticPr fontId="4"/>
  </si>
  <si>
    <t>令和３年度基準額　 放課後児童健全育成事業補助金総括表</t>
    <rPh sb="0" eb="2">
      <t>レイワ</t>
    </rPh>
    <rPh sb="3" eb="5">
      <t>ネンド</t>
    </rPh>
    <rPh sb="5" eb="7">
      <t>キジュン</t>
    </rPh>
    <rPh sb="7" eb="8">
      <t>ガク</t>
    </rPh>
    <rPh sb="24" eb="27">
      <t>ソウカツヒョウ</t>
    </rPh>
    <phoneticPr fontId="6"/>
  </si>
  <si>
    <t>放課後児童健全育成事業（算定）</t>
    <rPh sb="12" eb="14">
      <t>サンテイ</t>
    </rPh>
    <phoneticPr fontId="6"/>
  </si>
  <si>
    <t>表1</t>
    <rPh sb="0" eb="1">
      <t>ヒョウ</t>
    </rPh>
    <phoneticPr fontId="6"/>
  </si>
  <si>
    <t>基本額表</t>
    <rPh sb="0" eb="2">
      <t>キホン</t>
    </rPh>
    <rPh sb="2" eb="3">
      <t>ガク</t>
    </rPh>
    <rPh sb="3" eb="4">
      <t>ヒョウ</t>
    </rPh>
    <phoneticPr fontId="6"/>
  </si>
  <si>
    <t>250日以上開設</t>
    <rPh sb="3" eb="4">
      <t>ニチ</t>
    </rPh>
    <rPh sb="4" eb="6">
      <t>イジョウ</t>
    </rPh>
    <rPh sb="6" eb="8">
      <t>カイセツ</t>
    </rPh>
    <phoneticPr fontId="6"/>
  </si>
  <si>
    <t>区分</t>
    <rPh sb="0" eb="2">
      <t>クブン</t>
    </rPh>
    <phoneticPr fontId="6"/>
  </si>
  <si>
    <t>名称</t>
    <rPh sb="0" eb="2">
      <t>メイショウ</t>
    </rPh>
    <phoneticPr fontId="6"/>
  </si>
  <si>
    <t>補助基準額</t>
    <rPh sb="0" eb="2">
      <t>ホジョ</t>
    </rPh>
    <rPh sb="2" eb="4">
      <t>キジュン</t>
    </rPh>
    <rPh sb="4" eb="5">
      <t>ガク</t>
    </rPh>
    <phoneticPr fontId="6"/>
  </si>
  <si>
    <t>合計</t>
    <rPh sb="0" eb="2">
      <t>ゴウケイ</t>
    </rPh>
    <phoneticPr fontId="6"/>
  </si>
  <si>
    <t xml:space="preserve">   Ａ  　基本単価</t>
    <phoneticPr fontId="6"/>
  </si>
  <si>
    <t>1支援の単位</t>
    <rPh sb="1" eb="3">
      <t>シエン</t>
    </rPh>
    <rPh sb="4" eb="6">
      <t>タンイ</t>
    </rPh>
    <phoneticPr fontId="6"/>
  </si>
  <si>
    <t>児童数</t>
    <rPh sb="0" eb="2">
      <t>ジドウ</t>
    </rPh>
    <rPh sb="2" eb="3">
      <t>スウ</t>
    </rPh>
    <phoneticPr fontId="6"/>
  </si>
  <si>
    <t>計算式</t>
    <rPh sb="0" eb="2">
      <t>ケイサン</t>
    </rPh>
    <rPh sb="2" eb="3">
      <t>シキ</t>
    </rPh>
    <phoneticPr fontId="6"/>
  </si>
  <si>
    <t>基本額</t>
    <rPh sb="0" eb="2">
      <t>キホン</t>
    </rPh>
    <rPh sb="2" eb="3">
      <t>ガク</t>
    </rPh>
    <phoneticPr fontId="6"/>
  </si>
  <si>
    <t>対象経費（特定分）</t>
    <phoneticPr fontId="6"/>
  </si>
  <si>
    <t>①放課後児童健全
育成事業</t>
    <rPh sb="1" eb="4">
      <t>ホウカゴ</t>
    </rPh>
    <rPh sb="4" eb="6">
      <t>ジドウ</t>
    </rPh>
    <rPh sb="6" eb="8">
      <t>ケンゼン</t>
    </rPh>
    <rPh sb="9" eb="11">
      <t>イクセイ</t>
    </rPh>
    <rPh sb="11" eb="13">
      <t>ジギョウ</t>
    </rPh>
    <phoneticPr fontId="6"/>
  </si>
  <si>
    <t>Ａ　基本単価</t>
    <phoneticPr fontId="6"/>
  </si>
  <si>
    <t>1人～19人</t>
    <rPh sb="1" eb="2">
      <t>ニン</t>
    </rPh>
    <rPh sb="5" eb="6">
      <t>ニン</t>
    </rPh>
    <phoneticPr fontId="6"/>
  </si>
  <si>
    <t>2,553,000-（19-児童数）×29,000</t>
    <rPh sb="14" eb="16">
      <t>ジドウ</t>
    </rPh>
    <rPh sb="16" eb="17">
      <t>スウ</t>
    </rPh>
    <phoneticPr fontId="6"/>
  </si>
  <si>
    <t>Ｂ　開所日数加算額</t>
    <rPh sb="2" eb="4">
      <t>カイショ</t>
    </rPh>
    <phoneticPr fontId="6"/>
  </si>
  <si>
    <t>20人～35人</t>
    <rPh sb="2" eb="3">
      <t>ニン</t>
    </rPh>
    <rPh sb="6" eb="7">
      <t>ニン</t>
    </rPh>
    <phoneticPr fontId="6"/>
  </si>
  <si>
    <t>4,672,000-（36-児童数）×26,000</t>
    <rPh sb="14" eb="16">
      <t>ジドウ</t>
    </rPh>
    <rPh sb="16" eb="17">
      <t>スウ</t>
    </rPh>
    <phoneticPr fontId="6"/>
  </si>
  <si>
    <t>長時間開設</t>
    <rPh sb="0" eb="3">
      <t>チョウジカン</t>
    </rPh>
    <rPh sb="3" eb="5">
      <t>カイセツ</t>
    </rPh>
    <phoneticPr fontId="6"/>
  </si>
  <si>
    <t>C　平日分</t>
    <phoneticPr fontId="6"/>
  </si>
  <si>
    <t>36人～45人</t>
    <rPh sb="2" eb="3">
      <t>ニン</t>
    </rPh>
    <rPh sb="6" eb="7">
      <t>ニン</t>
    </rPh>
    <phoneticPr fontId="6"/>
  </si>
  <si>
    <t>C　長期休暇分</t>
    <phoneticPr fontId="6"/>
  </si>
  <si>
    <t>46人～70人</t>
    <rPh sb="2" eb="3">
      <t>ニン</t>
    </rPh>
    <rPh sb="6" eb="7">
      <t>ニン</t>
    </rPh>
    <phoneticPr fontId="6"/>
  </si>
  <si>
    <t>4,672,000-（児童数-45）×67,000</t>
    <rPh sb="11" eb="13">
      <t>ジドウ</t>
    </rPh>
    <rPh sb="13" eb="14">
      <t>スウ</t>
    </rPh>
    <phoneticPr fontId="6"/>
  </si>
  <si>
    <t>②放課後子ども環境整備事業</t>
    <rPh sb="1" eb="4">
      <t>ホウカゴ</t>
    </rPh>
    <rPh sb="4" eb="5">
      <t>コ</t>
    </rPh>
    <rPh sb="7" eb="9">
      <t>カンキョウ</t>
    </rPh>
    <rPh sb="9" eb="11">
      <t>セイビ</t>
    </rPh>
    <rPh sb="11" eb="13">
      <t>ジギョウ</t>
    </rPh>
    <phoneticPr fontId="6"/>
  </si>
  <si>
    <t>Ｄ　設置促進事業</t>
    <rPh sb="2" eb="4">
      <t>セッチ</t>
    </rPh>
    <rPh sb="4" eb="6">
      <t>ソクシン</t>
    </rPh>
    <rPh sb="6" eb="8">
      <t>ジギョウ</t>
    </rPh>
    <phoneticPr fontId="6"/>
  </si>
  <si>
    <t>71人以上</t>
    <rPh sb="2" eb="3">
      <t>ニン</t>
    </rPh>
    <phoneticPr fontId="6"/>
  </si>
  <si>
    <t>③放課後児童クラブ支援事業</t>
    <rPh sb="1" eb="4">
      <t>ホウカゴ</t>
    </rPh>
    <rPh sb="4" eb="6">
      <t>ジドウ</t>
    </rPh>
    <rPh sb="9" eb="11">
      <t>シエン</t>
    </rPh>
    <rPh sb="11" eb="13">
      <t>ジギョウ</t>
    </rPh>
    <phoneticPr fontId="6"/>
  </si>
  <si>
    <t>Ｅ　障害児受入推進事業</t>
    <rPh sb="7" eb="9">
      <t>スイシン</t>
    </rPh>
    <rPh sb="9" eb="11">
      <t>ジギョウ</t>
    </rPh>
    <phoneticPr fontId="6"/>
  </si>
  <si>
    <t>Ｂ</t>
  </si>
  <si>
    <t>開所日数
加算額</t>
    <rPh sb="0" eb="2">
      <t>カイショ</t>
    </rPh>
    <phoneticPr fontId="6"/>
  </si>
  <si>
    <t>250日を超える開所日数を入力</t>
    <rPh sb="3" eb="4">
      <t>ニチ</t>
    </rPh>
    <rPh sb="5" eb="6">
      <t>コ</t>
    </rPh>
    <rPh sb="8" eb="10">
      <t>カイショ</t>
    </rPh>
    <rPh sb="10" eb="12">
      <t>ニッスウ</t>
    </rPh>
    <rPh sb="13" eb="15">
      <t>ニュウリョク</t>
    </rPh>
    <phoneticPr fontId="6"/>
  </si>
  <si>
    <t>F　賃借料補助</t>
    <rPh sb="2" eb="5">
      <t>チンシャクリョウ</t>
    </rPh>
    <rPh sb="5" eb="7">
      <t>ホジョ</t>
    </rPh>
    <phoneticPr fontId="6"/>
  </si>
  <si>
    <t>Ｃ</t>
  </si>
  <si>
    <t>長時間
開所加算額</t>
    <rPh sb="4" eb="6">
      <t>カイショ</t>
    </rPh>
    <phoneticPr fontId="6"/>
  </si>
  <si>
    <t>平日分</t>
    <rPh sb="0" eb="2">
      <t>ヘイジツ</t>
    </rPh>
    <rPh sb="2" eb="3">
      <t>ブン</t>
    </rPh>
    <phoneticPr fontId="6"/>
  </si>
  <si>
    <t>平日分の18時を超える時間を入力</t>
    <rPh sb="0" eb="2">
      <t>ヘイジツ</t>
    </rPh>
    <rPh sb="2" eb="3">
      <t>ブン</t>
    </rPh>
    <rPh sb="6" eb="7">
      <t>ジ</t>
    </rPh>
    <rPh sb="8" eb="9">
      <t>コ</t>
    </rPh>
    <rPh sb="11" eb="13">
      <t>ジカン</t>
    </rPh>
    <rPh sb="14" eb="16">
      <t>ニュウリョク</t>
    </rPh>
    <phoneticPr fontId="6"/>
  </si>
  <si>
    <t>Ｇ　送迎支援事業</t>
    <rPh sb="2" eb="4">
      <t>ソウゲイ</t>
    </rPh>
    <rPh sb="4" eb="6">
      <t>シエン</t>
    </rPh>
    <rPh sb="6" eb="8">
      <t>ジギョウ</t>
    </rPh>
    <phoneticPr fontId="6"/>
  </si>
  <si>
    <t>長期休暇等分</t>
    <rPh sb="0" eb="2">
      <t>チョウキ</t>
    </rPh>
    <rPh sb="2" eb="4">
      <t>キュウカ</t>
    </rPh>
    <rPh sb="4" eb="6">
      <t>トウブン</t>
    </rPh>
    <phoneticPr fontId="6"/>
  </si>
  <si>
    <t>長期休暇分の8時間を超える時間数を入力</t>
    <rPh sb="0" eb="2">
      <t>チョウキ</t>
    </rPh>
    <rPh sb="2" eb="4">
      <t>キュウカ</t>
    </rPh>
    <rPh sb="4" eb="5">
      <t>ブン</t>
    </rPh>
    <rPh sb="7" eb="9">
      <t>ジカン</t>
    </rPh>
    <rPh sb="10" eb="11">
      <t>コ</t>
    </rPh>
    <rPh sb="13" eb="16">
      <t>ジカンスウ</t>
    </rPh>
    <rPh sb="17" eb="19">
      <t>ニュウリョク</t>
    </rPh>
    <phoneticPr fontId="6"/>
  </si>
  <si>
    <t>対象経費（一般分）</t>
  </si>
  <si>
    <t>④放課後児童支援員等
処遇改善等事業</t>
    <rPh sb="1" eb="4">
      <t>ホウカゴ</t>
    </rPh>
    <rPh sb="4" eb="6">
      <t>ジドウ</t>
    </rPh>
    <rPh sb="6" eb="8">
      <t>シエン</t>
    </rPh>
    <rPh sb="8" eb="9">
      <t>イン</t>
    </rPh>
    <rPh sb="9" eb="10">
      <t>トウ</t>
    </rPh>
    <rPh sb="11" eb="13">
      <t>ショグウ</t>
    </rPh>
    <rPh sb="13" eb="15">
      <t>カイゼン</t>
    </rPh>
    <rPh sb="15" eb="16">
      <t>トウ</t>
    </rPh>
    <rPh sb="16" eb="18">
      <t>ジギョウ</t>
    </rPh>
    <phoneticPr fontId="6"/>
  </si>
  <si>
    <t>H　処遇改善事業（１）</t>
    <rPh sb="2" eb="4">
      <t>ショグウ</t>
    </rPh>
    <rPh sb="4" eb="6">
      <t>カイゼン</t>
    </rPh>
    <rPh sb="6" eb="8">
      <t>ジギョウ</t>
    </rPh>
    <phoneticPr fontId="6"/>
  </si>
  <si>
    <t>H　処遇改善事業（２）</t>
    <rPh sb="2" eb="4">
      <t>ショグウ</t>
    </rPh>
    <rPh sb="4" eb="6">
      <t>カイゼン</t>
    </rPh>
    <rPh sb="6" eb="8">
      <t>ジギョウ</t>
    </rPh>
    <phoneticPr fontId="6"/>
  </si>
  <si>
    <t>開所時間と開所日数</t>
    <phoneticPr fontId="6"/>
  </si>
  <si>
    <t>平日</t>
    <rPh sb="0" eb="2">
      <t>ヘイジツ</t>
    </rPh>
    <phoneticPr fontId="6"/>
  </si>
  <si>
    <t>⑤障害児受入強化推進事業</t>
    <rPh sb="8" eb="10">
      <t>スイシン</t>
    </rPh>
    <phoneticPr fontId="6"/>
  </si>
  <si>
    <t>I　障害児受入強化推進事業</t>
    <rPh sb="2" eb="5">
      <t>ショウガイジ</t>
    </rPh>
    <rPh sb="5" eb="7">
      <t>ウケイレ</t>
    </rPh>
    <rPh sb="7" eb="9">
      <t>キョウカ</t>
    </rPh>
    <rPh sb="9" eb="11">
      <t>スイシン</t>
    </rPh>
    <rPh sb="11" eb="13">
      <t>ジギョウ</t>
    </rPh>
    <phoneticPr fontId="6"/>
  </si>
  <si>
    <t>保育時間
（運営規程で定める時間）</t>
    <rPh sb="6" eb="8">
      <t>ウンエイ</t>
    </rPh>
    <rPh sb="8" eb="10">
      <t>キテイ</t>
    </rPh>
    <rPh sb="11" eb="12">
      <t>サダ</t>
    </rPh>
    <rPh sb="14" eb="16">
      <t>ジカン</t>
    </rPh>
    <phoneticPr fontId="6"/>
  </si>
  <si>
    <t>平日　　</t>
    <rPh sb="0" eb="2">
      <t>ヘイジツ</t>
    </rPh>
    <phoneticPr fontId="6"/>
  </si>
  <si>
    <t>～</t>
    <phoneticPr fontId="6"/>
  </si>
  <si>
    <t>J　医療的ケア児受入</t>
    <rPh sb="2" eb="5">
      <t>イリョウテキ</t>
    </rPh>
    <rPh sb="7" eb="8">
      <t>ジ</t>
    </rPh>
    <rPh sb="8" eb="10">
      <t>ウケイレ</t>
    </rPh>
    <phoneticPr fontId="6"/>
  </si>
  <si>
    <t>土曜日　　</t>
    <rPh sb="0" eb="3">
      <t>ドヨウビ</t>
    </rPh>
    <phoneticPr fontId="6"/>
  </si>
  <si>
    <t>⑥小規模放課後児童クラブ支援事業</t>
    <rPh sb="1" eb="4">
      <t>ショウキボ</t>
    </rPh>
    <rPh sb="4" eb="7">
      <t>ホウカゴ</t>
    </rPh>
    <rPh sb="7" eb="9">
      <t>ジドウ</t>
    </rPh>
    <rPh sb="12" eb="14">
      <t>シエン</t>
    </rPh>
    <rPh sb="14" eb="16">
      <t>ジギョウ</t>
    </rPh>
    <phoneticPr fontId="6"/>
  </si>
  <si>
    <t>K　小規模放課後児童クラブ支援事業　</t>
    <rPh sb="2" eb="5">
      <t>ショウキボ</t>
    </rPh>
    <rPh sb="5" eb="8">
      <t>ホウカゴ</t>
    </rPh>
    <rPh sb="8" eb="10">
      <t>ジドウ</t>
    </rPh>
    <rPh sb="13" eb="15">
      <t>シエン</t>
    </rPh>
    <rPh sb="15" eb="17">
      <t>ジギョウ</t>
    </rPh>
    <phoneticPr fontId="6"/>
  </si>
  <si>
    <t>長期休暇　　</t>
    <rPh sb="0" eb="2">
      <t>チョウキ</t>
    </rPh>
    <rPh sb="2" eb="4">
      <t>キュウカ</t>
    </rPh>
    <phoneticPr fontId="6"/>
  </si>
  <si>
    <t>（その他）</t>
    <rPh sb="3" eb="4">
      <t>タ</t>
    </rPh>
    <phoneticPr fontId="6"/>
  </si>
  <si>
    <t>⑦放課後児童支援員キャリアアップ処遇改善事業</t>
    <rPh sb="1" eb="4">
      <t>ホウカゴ</t>
    </rPh>
    <rPh sb="4" eb="6">
      <t>ジドウ</t>
    </rPh>
    <rPh sb="6" eb="8">
      <t>シエン</t>
    </rPh>
    <rPh sb="8" eb="9">
      <t>イン</t>
    </rPh>
    <rPh sb="16" eb="18">
      <t>ショグウ</t>
    </rPh>
    <rPh sb="18" eb="20">
      <t>カイゼン</t>
    </rPh>
    <rPh sb="20" eb="22">
      <t>ジギョウ</t>
    </rPh>
    <phoneticPr fontId="6"/>
  </si>
  <si>
    <t>L　キャリアアップ
　　　処遇改善事業（１）</t>
    <rPh sb="13" eb="15">
      <t>ショグウ</t>
    </rPh>
    <rPh sb="15" eb="17">
      <t>カイゼン</t>
    </rPh>
    <rPh sb="17" eb="19">
      <t>ジギョウ</t>
    </rPh>
    <phoneticPr fontId="6"/>
  </si>
  <si>
    <t>開所日数</t>
    <phoneticPr fontId="6"/>
  </si>
  <si>
    <t>年間開所日数</t>
    <rPh sb="2" eb="4">
      <t>カイショ</t>
    </rPh>
    <rPh sb="4" eb="6">
      <t>ニッスウ</t>
    </rPh>
    <phoneticPr fontId="6"/>
  </si>
  <si>
    <t>長期</t>
    <rPh sb="0" eb="2">
      <t>チョウキ</t>
    </rPh>
    <phoneticPr fontId="6"/>
  </si>
  <si>
    <t>L　キャリアアップ
　　　処遇改善事業（２）</t>
    <rPh sb="13" eb="15">
      <t>ショグウ</t>
    </rPh>
    <rPh sb="15" eb="17">
      <t>カイゼン</t>
    </rPh>
    <rPh sb="17" eb="19">
      <t>ジギョウ</t>
    </rPh>
    <phoneticPr fontId="6"/>
  </si>
  <si>
    <t>土曜開設日数</t>
    <rPh sb="0" eb="2">
      <t>ドヨウ</t>
    </rPh>
    <rPh sb="2" eb="4">
      <t>カイセツ</t>
    </rPh>
    <rPh sb="4" eb="6">
      <t>ニッスウ</t>
    </rPh>
    <phoneticPr fontId="6"/>
  </si>
  <si>
    <t>L　キャリアアップ
　　　処遇改善事業（３）</t>
    <rPh sb="13" eb="15">
      <t>ショグウ</t>
    </rPh>
    <rPh sb="15" eb="17">
      <t>カイゼン</t>
    </rPh>
    <rPh sb="17" eb="19">
      <t>ジギョウ</t>
    </rPh>
    <phoneticPr fontId="6"/>
  </si>
  <si>
    <t>日曜・祝日開設日数　</t>
    <rPh sb="3" eb="5">
      <t>シュクジツ</t>
    </rPh>
    <rPh sb="5" eb="7">
      <t>カイセツ</t>
    </rPh>
    <phoneticPr fontId="6"/>
  </si>
  <si>
    <t>１支援単位あたり補助金額合計（A+B+C+D+E+F+G+H+I+J+Ｋ+Ｌ）</t>
    <rPh sb="1" eb="3">
      <t>シエン</t>
    </rPh>
    <rPh sb="3" eb="5">
      <t>タンイ</t>
    </rPh>
    <rPh sb="8" eb="10">
      <t>ホジョ</t>
    </rPh>
    <rPh sb="10" eb="12">
      <t>キンガク</t>
    </rPh>
    <rPh sb="12" eb="14">
      <t>ゴウケイ</t>
    </rPh>
    <phoneticPr fontId="6"/>
  </si>
  <si>
    <t>支援単位数</t>
    <rPh sb="0" eb="2">
      <t>シエン</t>
    </rPh>
    <rPh sb="2" eb="4">
      <t>タンイ</t>
    </rPh>
    <rPh sb="4" eb="5">
      <t>スウ</t>
    </rPh>
    <phoneticPr fontId="4"/>
  </si>
  <si>
    <t>単位補助金合計</t>
    <rPh sb="0" eb="2">
      <t>タンイ</t>
    </rPh>
    <rPh sb="2" eb="5">
      <t>ホジョキン</t>
    </rPh>
    <rPh sb="5" eb="7">
      <t>ゴウケイ</t>
    </rPh>
    <phoneticPr fontId="4"/>
  </si>
  <si>
    <t>　（特記事項）</t>
  </si>
  <si>
    <t>Ｂ</t>
    <phoneticPr fontId="6"/>
  </si>
  <si>
    <t>開所日数加算</t>
    <rPh sb="0" eb="2">
      <t>カイショ</t>
    </rPh>
    <phoneticPr fontId="6"/>
  </si>
  <si>
    <r>
      <t>：1クラブ　（年間開所日数-250日）×</t>
    </r>
    <r>
      <rPr>
        <sz val="10"/>
        <color indexed="10"/>
        <rFont val="ＭＳ Ｐゴシック"/>
        <family val="3"/>
        <charset val="128"/>
      </rPr>
      <t>19,000</t>
    </r>
    <r>
      <rPr>
        <sz val="10"/>
        <rFont val="ＭＳ Ｐゴシック"/>
        <family val="3"/>
        <charset val="128"/>
      </rPr>
      <t>円として計上する。</t>
    </r>
    <rPh sb="7" eb="9">
      <t>ネンカン</t>
    </rPh>
    <rPh sb="9" eb="11">
      <t>カイショ</t>
    </rPh>
    <rPh sb="11" eb="13">
      <t>ニッスウ</t>
    </rPh>
    <rPh sb="17" eb="18">
      <t>ニチ</t>
    </rPh>
    <phoneticPr fontId="6"/>
  </si>
  <si>
    <t>C</t>
  </si>
  <si>
    <t>長時間開設加算</t>
    <phoneticPr fontId="6"/>
  </si>
  <si>
    <r>
      <t>：平日分（1日6時間を超え、かつ18時を超えて開所する場合）</t>
    </r>
    <r>
      <rPr>
        <sz val="10"/>
        <color rgb="FFFF0000"/>
        <rFont val="ＭＳ Ｐゴシック"/>
        <family val="3"/>
        <charset val="128"/>
      </rPr>
      <t>406,000</t>
    </r>
    <r>
      <rPr>
        <sz val="10"/>
        <rFont val="ＭＳ Ｐゴシック"/>
        <family val="3"/>
        <charset val="128"/>
      </rPr>
      <t>円×18時を超える時間の年間平均時間数</t>
    </r>
    <rPh sb="23" eb="25">
      <t>カイショ</t>
    </rPh>
    <phoneticPr fontId="6"/>
  </si>
  <si>
    <r>
      <t>：長期休暇等分（1日8時間を超えて開設する場合）</t>
    </r>
    <r>
      <rPr>
        <sz val="10"/>
        <color rgb="FFFF0000"/>
        <rFont val="ＭＳ Ｐゴシック"/>
        <family val="3"/>
        <charset val="128"/>
      </rPr>
      <t>183</t>
    </r>
    <r>
      <rPr>
        <sz val="10"/>
        <color indexed="10"/>
        <rFont val="ＭＳ Ｐゴシック"/>
        <family val="3"/>
        <charset val="128"/>
      </rPr>
      <t>,000</t>
    </r>
    <r>
      <rPr>
        <sz val="10"/>
        <rFont val="ＭＳ Ｐゴシック"/>
        <family val="3"/>
        <charset val="128"/>
      </rPr>
      <t>円×1日8時間を超える時間の年間平均時間数</t>
    </r>
    <phoneticPr fontId="6"/>
  </si>
  <si>
    <t>D</t>
  </si>
  <si>
    <t>環境改善事業</t>
    <phoneticPr fontId="6"/>
  </si>
  <si>
    <t>：新規開所1事業当たり1,000,000円とする。但し、分離に伴う経費、改修を伴わない備品購入等に限る。</t>
    <rPh sb="1" eb="3">
      <t>シンキ</t>
    </rPh>
    <rPh sb="3" eb="5">
      <t>カイショ</t>
    </rPh>
    <phoneticPr fontId="6"/>
  </si>
  <si>
    <t>E</t>
  </si>
  <si>
    <t>障害児受入
推進事業</t>
    <rPh sb="6" eb="8">
      <t>スイシン</t>
    </rPh>
    <rPh sb="8" eb="10">
      <t>ジギョウ</t>
    </rPh>
    <phoneticPr fontId="6"/>
  </si>
  <si>
    <r>
      <t>：1クラブ当たり年額</t>
    </r>
    <r>
      <rPr>
        <sz val="10"/>
        <color indexed="10"/>
        <rFont val="ＭＳ Ｐゴシック"/>
        <family val="3"/>
        <charset val="128"/>
      </rPr>
      <t>1,956,000</t>
    </r>
    <r>
      <rPr>
        <sz val="10"/>
        <rFont val="ＭＳ Ｐゴシック"/>
        <family val="3"/>
        <charset val="128"/>
      </rPr>
      <t>円基準額</t>
    </r>
    <rPh sb="20" eb="22">
      <t>キジュン</t>
    </rPh>
    <rPh sb="22" eb="23">
      <t>ガク</t>
    </rPh>
    <phoneticPr fontId="6"/>
  </si>
  <si>
    <t>F</t>
    <phoneticPr fontId="6"/>
  </si>
  <si>
    <t>賃借料補助</t>
    <rPh sb="0" eb="3">
      <t>チンシャクリョウ</t>
    </rPh>
    <rPh sb="3" eb="5">
      <t>ホジョ</t>
    </rPh>
    <phoneticPr fontId="6"/>
  </si>
  <si>
    <r>
      <t>：1クラブ当たり年額</t>
    </r>
    <r>
      <rPr>
        <sz val="10"/>
        <color indexed="10"/>
        <rFont val="ＭＳ Ｐゴシック"/>
        <family val="3"/>
        <charset val="128"/>
      </rPr>
      <t>3,066,000</t>
    </r>
    <r>
      <rPr>
        <sz val="10"/>
        <rFont val="ＭＳ Ｐゴシック"/>
        <family val="3"/>
        <charset val="128"/>
      </rPr>
      <t>円基準額（平成27年度以降に事業開始した学童クラブの家賃）</t>
    </r>
    <rPh sb="20" eb="22">
      <t>キジュン</t>
    </rPh>
    <rPh sb="22" eb="23">
      <t>ガク</t>
    </rPh>
    <rPh sb="24" eb="26">
      <t>ヘイセイ</t>
    </rPh>
    <rPh sb="28" eb="30">
      <t>ネンド</t>
    </rPh>
    <rPh sb="30" eb="32">
      <t>イコウ</t>
    </rPh>
    <rPh sb="33" eb="35">
      <t>ジギョウ</t>
    </rPh>
    <rPh sb="35" eb="37">
      <t>カイシ</t>
    </rPh>
    <rPh sb="39" eb="41">
      <t>ガクドウ</t>
    </rPh>
    <rPh sb="45" eb="47">
      <t>ヤチン</t>
    </rPh>
    <phoneticPr fontId="6"/>
  </si>
  <si>
    <t>G</t>
  </si>
  <si>
    <t>送迎支援事業</t>
    <rPh sb="0" eb="2">
      <t>ソウゲイ</t>
    </rPh>
    <rPh sb="2" eb="4">
      <t>シエン</t>
    </rPh>
    <rPh sb="4" eb="6">
      <t>ジギョウ</t>
    </rPh>
    <phoneticPr fontId="6"/>
  </si>
  <si>
    <r>
      <t>：１クラブ当たり年額</t>
    </r>
    <r>
      <rPr>
        <sz val="10"/>
        <color rgb="FFFF0000"/>
        <rFont val="ＭＳ Ｐゴシック"/>
        <family val="3"/>
        <charset val="128"/>
      </rPr>
      <t>507,000</t>
    </r>
    <r>
      <rPr>
        <sz val="10"/>
        <rFont val="ＭＳ Ｐゴシック"/>
        <family val="3"/>
        <charset val="128"/>
      </rPr>
      <t>円基準額（送迎用車両に係る燃料費）</t>
    </r>
    <rPh sb="5" eb="6">
      <t>ア</t>
    </rPh>
    <rPh sb="8" eb="10">
      <t>ネンガク</t>
    </rPh>
    <rPh sb="17" eb="18">
      <t>エン</t>
    </rPh>
    <rPh sb="18" eb="20">
      <t>キジュン</t>
    </rPh>
    <rPh sb="20" eb="21">
      <t>ガク</t>
    </rPh>
    <rPh sb="22" eb="24">
      <t>ソウゲイ</t>
    </rPh>
    <rPh sb="24" eb="25">
      <t>ヨウ</t>
    </rPh>
    <rPh sb="25" eb="27">
      <t>シャリョウ</t>
    </rPh>
    <rPh sb="28" eb="29">
      <t>カカ</t>
    </rPh>
    <rPh sb="30" eb="33">
      <t>ネンリョウヒ</t>
    </rPh>
    <phoneticPr fontId="6"/>
  </si>
  <si>
    <t>H</t>
    <phoneticPr fontId="6"/>
  </si>
  <si>
    <t>処遇改善事業</t>
    <rPh sb="0" eb="2">
      <t>ショグウ</t>
    </rPh>
    <rPh sb="2" eb="4">
      <t>カイゼン</t>
    </rPh>
    <rPh sb="4" eb="6">
      <t>ジギョウ</t>
    </rPh>
    <phoneticPr fontId="6"/>
  </si>
  <si>
    <r>
      <t>：（１）1クラブ当たり年額</t>
    </r>
    <r>
      <rPr>
        <sz val="9"/>
        <color indexed="10"/>
        <rFont val="ＭＳ Ｐゴシック"/>
        <family val="3"/>
        <charset val="128"/>
      </rPr>
      <t>1,678,000</t>
    </r>
    <r>
      <rPr>
        <sz val="9"/>
        <rFont val="ＭＳ Ｐゴシック"/>
        <family val="3"/>
        <charset val="128"/>
      </rPr>
      <t>円基準額。
：（２）（１）に加え、地域との連携・協力等のに従事するに常勤職員を配置する場合年額</t>
    </r>
    <r>
      <rPr>
        <sz val="9"/>
        <color rgb="FFFF0000"/>
        <rFont val="ＭＳ Ｐゴシック"/>
        <family val="3"/>
        <charset val="128"/>
      </rPr>
      <t>3,158,000</t>
    </r>
    <r>
      <rPr>
        <sz val="9"/>
        <rFont val="ＭＳ Ｐゴシック"/>
        <family val="3"/>
        <charset val="128"/>
      </rPr>
      <t>円基準額。</t>
    </r>
    <rPh sb="23" eb="25">
      <t>キジュン</t>
    </rPh>
    <rPh sb="25" eb="26">
      <t>ガク</t>
    </rPh>
    <rPh sb="36" eb="37">
      <t>クワ</t>
    </rPh>
    <rPh sb="43" eb="45">
      <t>レンケイ</t>
    </rPh>
    <rPh sb="46" eb="48">
      <t>キョウリョク</t>
    </rPh>
    <rPh sb="48" eb="49">
      <t>トウ</t>
    </rPh>
    <rPh sb="51" eb="53">
      <t>ジュウジ</t>
    </rPh>
    <rPh sb="65" eb="67">
      <t>バアイ</t>
    </rPh>
    <rPh sb="67" eb="69">
      <t>ネンガク</t>
    </rPh>
    <rPh sb="78" eb="79">
      <t>エン</t>
    </rPh>
    <rPh sb="79" eb="81">
      <t>キジュン</t>
    </rPh>
    <rPh sb="81" eb="82">
      <t>ガク</t>
    </rPh>
    <phoneticPr fontId="6"/>
  </si>
  <si>
    <t>Ｉ</t>
    <phoneticPr fontId="6"/>
  </si>
  <si>
    <t>障害児受入
強化推進事業</t>
    <rPh sb="8" eb="10">
      <t>スイシン</t>
    </rPh>
    <rPh sb="10" eb="12">
      <t>ジギョウ</t>
    </rPh>
    <phoneticPr fontId="6"/>
  </si>
  <si>
    <r>
      <t>：1クラブ当たり年額</t>
    </r>
    <r>
      <rPr>
        <sz val="10"/>
        <color indexed="10"/>
        <rFont val="ＭＳ Ｐゴシック"/>
        <family val="3"/>
        <charset val="128"/>
      </rPr>
      <t>1,956,000</t>
    </r>
    <r>
      <rPr>
        <sz val="10"/>
        <rFont val="ＭＳ Ｐゴシック"/>
        <family val="3"/>
        <charset val="128"/>
      </rPr>
      <t>円基準額（障害児の受入が3名以上あり、職員を加配すること）※Eの受入推進の職員と重複不可</t>
    </r>
    <rPh sb="20" eb="22">
      <t>キジュン</t>
    </rPh>
    <rPh sb="22" eb="23">
      <t>ガク</t>
    </rPh>
    <rPh sb="24" eb="27">
      <t>ショウガイジ</t>
    </rPh>
    <rPh sb="28" eb="30">
      <t>ウケイレ</t>
    </rPh>
    <rPh sb="32" eb="35">
      <t>メイイジョウ</t>
    </rPh>
    <rPh sb="38" eb="40">
      <t>ショクイン</t>
    </rPh>
    <rPh sb="41" eb="43">
      <t>カハイ</t>
    </rPh>
    <rPh sb="51" eb="53">
      <t>ウケイレ</t>
    </rPh>
    <rPh sb="53" eb="55">
      <t>スイシン</t>
    </rPh>
    <rPh sb="56" eb="58">
      <t>ショクイン</t>
    </rPh>
    <rPh sb="59" eb="61">
      <t>チョウフク</t>
    </rPh>
    <rPh sb="61" eb="63">
      <t>フカ</t>
    </rPh>
    <phoneticPr fontId="6"/>
  </si>
  <si>
    <t>J</t>
    <phoneticPr fontId="6"/>
  </si>
  <si>
    <t>医療的ケア児受入</t>
    <rPh sb="0" eb="3">
      <t>イリョウテキ</t>
    </rPh>
    <rPh sb="5" eb="6">
      <t>ジ</t>
    </rPh>
    <rPh sb="6" eb="8">
      <t>ウケイレ</t>
    </rPh>
    <phoneticPr fontId="6"/>
  </si>
  <si>
    <r>
      <t>：1クラブ当たり年額</t>
    </r>
    <r>
      <rPr>
        <sz val="10"/>
        <color rgb="FFFF0000"/>
        <rFont val="ＭＳ Ｐゴシック"/>
        <family val="3"/>
        <charset val="128"/>
      </rPr>
      <t>4,029,000</t>
    </r>
    <r>
      <rPr>
        <sz val="10"/>
        <rFont val="ＭＳ Ｐゴシック"/>
        <family val="3"/>
        <charset val="128"/>
      </rPr>
      <t>円基準額（医療的ケア児を受け入れる際の看護師の人件費）</t>
    </r>
    <rPh sb="5" eb="6">
      <t>ア</t>
    </rPh>
    <rPh sb="8" eb="10">
      <t>ネンガク</t>
    </rPh>
    <rPh sb="19" eb="20">
      <t>エン</t>
    </rPh>
    <rPh sb="20" eb="22">
      <t>キジュン</t>
    </rPh>
    <rPh sb="22" eb="23">
      <t>ガク</t>
    </rPh>
    <rPh sb="24" eb="27">
      <t>イリョウテキ</t>
    </rPh>
    <rPh sb="29" eb="30">
      <t>ジ</t>
    </rPh>
    <rPh sb="31" eb="32">
      <t>ウ</t>
    </rPh>
    <rPh sb="33" eb="34">
      <t>イ</t>
    </rPh>
    <rPh sb="36" eb="37">
      <t>サイ</t>
    </rPh>
    <rPh sb="38" eb="41">
      <t>カンゴシ</t>
    </rPh>
    <rPh sb="42" eb="45">
      <t>ジンケンヒ</t>
    </rPh>
    <phoneticPr fontId="6"/>
  </si>
  <si>
    <t>K</t>
    <phoneticPr fontId="6"/>
  </si>
  <si>
    <t>小規模放課後児童クラブ支援事業　</t>
    <phoneticPr fontId="6"/>
  </si>
  <si>
    <r>
      <t>：１クラブ当たり年額</t>
    </r>
    <r>
      <rPr>
        <sz val="10"/>
        <color rgb="FFFF0000"/>
        <rFont val="ＭＳ Ｐゴシック"/>
        <family val="3"/>
        <charset val="128"/>
      </rPr>
      <t>608,000</t>
    </r>
    <r>
      <rPr>
        <sz val="10"/>
        <rFont val="ＭＳ Ｐゴシック"/>
        <family val="3"/>
        <charset val="128"/>
      </rPr>
      <t>円基準額（19人以下の小規模クラブに複数の放課後児童支援員等を配置する場合</t>
    </r>
    <rPh sb="5" eb="6">
      <t>ア</t>
    </rPh>
    <rPh sb="8" eb="10">
      <t>ネンガク</t>
    </rPh>
    <rPh sb="17" eb="18">
      <t>エン</t>
    </rPh>
    <rPh sb="18" eb="20">
      <t>キジュン</t>
    </rPh>
    <rPh sb="20" eb="21">
      <t>ガク</t>
    </rPh>
    <rPh sb="24" eb="25">
      <t>ニン</t>
    </rPh>
    <rPh sb="25" eb="27">
      <t>イカ</t>
    </rPh>
    <rPh sb="28" eb="31">
      <t>ショウキボ</t>
    </rPh>
    <rPh sb="35" eb="37">
      <t>フクスウ</t>
    </rPh>
    <rPh sb="38" eb="41">
      <t>ホウカゴ</t>
    </rPh>
    <rPh sb="41" eb="43">
      <t>ジドウ</t>
    </rPh>
    <rPh sb="43" eb="45">
      <t>シエン</t>
    </rPh>
    <rPh sb="45" eb="46">
      <t>イン</t>
    </rPh>
    <rPh sb="46" eb="47">
      <t>トウ</t>
    </rPh>
    <rPh sb="48" eb="50">
      <t>ハイチ</t>
    </rPh>
    <rPh sb="52" eb="54">
      <t>バアイ</t>
    </rPh>
    <phoneticPr fontId="6"/>
  </si>
  <si>
    <t>L</t>
    <phoneticPr fontId="6"/>
  </si>
  <si>
    <t>放課後児童支援員キャリアアップ処遇改善事業</t>
    <rPh sb="0" eb="3">
      <t>ホウカゴ</t>
    </rPh>
    <rPh sb="3" eb="5">
      <t>ジドウ</t>
    </rPh>
    <rPh sb="5" eb="7">
      <t>シエン</t>
    </rPh>
    <rPh sb="7" eb="8">
      <t>イン</t>
    </rPh>
    <rPh sb="15" eb="17">
      <t>ショグウ</t>
    </rPh>
    <rPh sb="17" eb="19">
      <t>カイゼン</t>
    </rPh>
    <rPh sb="19" eb="21">
      <t>ジギョウ</t>
    </rPh>
    <phoneticPr fontId="6"/>
  </si>
  <si>
    <r>
      <t>：（１）1クラブ１人当たり年額</t>
    </r>
    <r>
      <rPr>
        <sz val="8"/>
        <color rgb="FFFF0000"/>
        <rFont val="ＭＳ Ｐゴシック"/>
        <family val="3"/>
        <charset val="128"/>
      </rPr>
      <t>131,000</t>
    </r>
    <r>
      <rPr>
        <sz val="8"/>
        <rFont val="ＭＳ Ｐゴシック"/>
        <family val="3"/>
        <charset val="128"/>
      </rPr>
      <t>円基準額（放課後児童支援員を配置）
：（２）1クラブ１人当たり年額</t>
    </r>
    <r>
      <rPr>
        <sz val="8"/>
        <color rgb="FFFF0000"/>
        <rFont val="ＭＳ Ｐゴシック"/>
        <family val="3"/>
        <charset val="128"/>
      </rPr>
      <t>263,000</t>
    </r>
    <r>
      <rPr>
        <sz val="8"/>
        <rFont val="ＭＳ Ｐゴシック"/>
        <family val="3"/>
        <charset val="128"/>
      </rPr>
      <t>円基準額（経験年数</t>
    </r>
    <r>
      <rPr>
        <sz val="8"/>
        <color rgb="FFFF0000"/>
        <rFont val="ＭＳ Ｐゴシック"/>
        <family val="3"/>
        <charset val="128"/>
      </rPr>
      <t>５年</t>
    </r>
    <r>
      <rPr>
        <sz val="8"/>
        <rFont val="ＭＳ Ｐゴシック"/>
        <family val="3"/>
        <charset val="128"/>
      </rPr>
      <t>、一定の研修を受講した放課後児童支援員を配置）
：（３）1クラブ１人当たり年額</t>
    </r>
    <r>
      <rPr>
        <sz val="8"/>
        <color rgb="FFFF0000"/>
        <rFont val="ＭＳ Ｐゴシック"/>
        <family val="3"/>
        <charset val="128"/>
      </rPr>
      <t>394,000</t>
    </r>
    <r>
      <rPr>
        <sz val="8"/>
        <rFont val="ＭＳ Ｐゴシック"/>
        <family val="3"/>
        <charset val="128"/>
      </rPr>
      <t>円基準額（経験年数</t>
    </r>
    <r>
      <rPr>
        <sz val="8"/>
        <color rgb="FFFF0000"/>
        <rFont val="ＭＳ Ｐゴシック"/>
        <family val="3"/>
        <charset val="128"/>
      </rPr>
      <t>10年</t>
    </r>
    <r>
      <rPr>
        <sz val="8"/>
        <rFont val="ＭＳ Ｐゴシック"/>
        <family val="3"/>
        <charset val="128"/>
      </rPr>
      <t>、一定の研修を受講した放課後児童支援員を配置）
１支援当たり</t>
    </r>
    <r>
      <rPr>
        <sz val="8"/>
        <color rgb="FFFF0000"/>
        <rFont val="ＭＳ Ｐゴシック"/>
        <family val="3"/>
        <charset val="128"/>
      </rPr>
      <t>上限919,000円</t>
    </r>
    <rPh sb="9" eb="10">
      <t>ニン</t>
    </rPh>
    <rPh sb="23" eb="25">
      <t>キジュン</t>
    </rPh>
    <rPh sb="25" eb="26">
      <t>ガク</t>
    </rPh>
    <rPh sb="27" eb="30">
      <t>ホウカゴ</t>
    </rPh>
    <rPh sb="30" eb="32">
      <t>ジドウ</t>
    </rPh>
    <rPh sb="32" eb="34">
      <t>シエン</t>
    </rPh>
    <rPh sb="34" eb="35">
      <t>イン</t>
    </rPh>
    <rPh sb="36" eb="38">
      <t>ハイチ</t>
    </rPh>
    <rPh sb="67" eb="69">
      <t>ケイケン</t>
    </rPh>
    <rPh sb="69" eb="71">
      <t>ネンスウ</t>
    </rPh>
    <rPh sb="72" eb="73">
      <t>ネン</t>
    </rPh>
    <rPh sb="74" eb="76">
      <t>イッテイ</t>
    </rPh>
    <rPh sb="77" eb="79">
      <t>ケンシュウ</t>
    </rPh>
    <rPh sb="80" eb="82">
      <t>ジュコウ</t>
    </rPh>
    <rPh sb="156" eb="158">
      <t>シエン</t>
    </rPh>
    <rPh sb="158" eb="159">
      <t>ア</t>
    </rPh>
    <rPh sb="161" eb="163">
      <t>ジョウゲン</t>
    </rPh>
    <rPh sb="170" eb="171">
      <t>エン</t>
    </rPh>
    <phoneticPr fontId="6"/>
  </si>
  <si>
    <t>（様式第６号－２）</t>
    <rPh sb="1" eb="3">
      <t>ヨウシキ</t>
    </rPh>
    <rPh sb="3" eb="4">
      <t>ダイ</t>
    </rPh>
    <rPh sb="5" eb="6">
      <t>ゴウ</t>
    </rPh>
    <phoneticPr fontId="6"/>
  </si>
  <si>
    <t>予算書（補助対象経費）</t>
    <rPh sb="0" eb="2">
      <t>ヨサン</t>
    </rPh>
    <rPh sb="2" eb="3">
      <t>ショ</t>
    </rPh>
    <rPh sb="4" eb="6">
      <t>ホジョ</t>
    </rPh>
    <rPh sb="6" eb="8">
      <t>タイショウ</t>
    </rPh>
    <rPh sb="8" eb="10">
      <t>ケイヒ</t>
    </rPh>
    <phoneticPr fontId="6"/>
  </si>
  <si>
    <t>収入総額:</t>
    <rPh sb="0" eb="2">
      <t>シュウニュウ</t>
    </rPh>
    <rPh sb="2" eb="4">
      <t>ソウガク</t>
    </rPh>
    <phoneticPr fontId="6"/>
  </si>
  <si>
    <t>支出総額:</t>
    <rPh sb="0" eb="2">
      <t>シシュツ</t>
    </rPh>
    <rPh sb="2" eb="4">
      <t>ソウガク</t>
    </rPh>
    <phoneticPr fontId="6"/>
  </si>
  <si>
    <t>円</t>
    <rPh sb="0" eb="1">
      <t>エン</t>
    </rPh>
    <phoneticPr fontId="6"/>
  </si>
  <si>
    <t>差引額:</t>
    <rPh sb="0" eb="1">
      <t>サ</t>
    </rPh>
    <rPh sb="1" eb="2">
      <t>イン</t>
    </rPh>
    <rPh sb="2" eb="3">
      <t>ガク</t>
    </rPh>
    <phoneticPr fontId="6"/>
  </si>
  <si>
    <t>自：令和4年4月1日</t>
    <rPh sb="0" eb="1">
      <t>ジ</t>
    </rPh>
    <rPh sb="2" eb="4">
      <t>レイワ</t>
    </rPh>
    <rPh sb="5" eb="6">
      <t>ネン</t>
    </rPh>
    <rPh sb="7" eb="8">
      <t>ガツ</t>
    </rPh>
    <rPh sb="9" eb="10">
      <t>ヒ</t>
    </rPh>
    <phoneticPr fontId="6"/>
  </si>
  <si>
    <t>至：令和5年3月31日</t>
    <rPh sb="0" eb="1">
      <t>イタル</t>
    </rPh>
    <rPh sb="2" eb="4">
      <t>レイワ</t>
    </rPh>
    <rPh sb="5" eb="6">
      <t>ネン</t>
    </rPh>
    <rPh sb="7" eb="8">
      <t>ガツ</t>
    </rPh>
    <rPh sb="10" eb="11">
      <t>ヒ</t>
    </rPh>
    <phoneticPr fontId="6"/>
  </si>
  <si>
    <t xml:space="preserve"> （保育料・補助金）収入の部</t>
    <rPh sb="13" eb="14">
      <t>ブ</t>
    </rPh>
    <phoneticPr fontId="6"/>
  </si>
  <si>
    <t>単位：円</t>
    <rPh sb="0" eb="2">
      <t>タンイ</t>
    </rPh>
    <rPh sb="3" eb="4">
      <t>エン</t>
    </rPh>
    <phoneticPr fontId="6"/>
  </si>
  <si>
    <t>科　　　　　　目</t>
    <rPh sb="0" eb="1">
      <t>カ</t>
    </rPh>
    <rPh sb="7" eb="8">
      <t>メ</t>
    </rPh>
    <phoneticPr fontId="6"/>
  </si>
  <si>
    <t>前年度決算額</t>
    <rPh sb="0" eb="3">
      <t>ゼンネンド</t>
    </rPh>
    <rPh sb="3" eb="5">
      <t>ケッサン</t>
    </rPh>
    <rPh sb="5" eb="6">
      <t>ガク</t>
    </rPh>
    <phoneticPr fontId="6"/>
  </si>
  <si>
    <t>予算額</t>
    <rPh sb="0" eb="3">
      <t>ヨサンガク</t>
    </rPh>
    <phoneticPr fontId="6"/>
  </si>
  <si>
    <t>備　　考</t>
    <rPh sb="0" eb="1">
      <t>ビ</t>
    </rPh>
    <rPh sb="3" eb="4">
      <t>コウ</t>
    </rPh>
    <phoneticPr fontId="6"/>
  </si>
  <si>
    <t>保育料</t>
    <rPh sb="0" eb="1">
      <t>タモツ</t>
    </rPh>
    <rPh sb="1" eb="2">
      <t>イク</t>
    </rPh>
    <rPh sb="2" eb="3">
      <t>リョウ</t>
    </rPh>
    <phoneticPr fontId="6"/>
  </si>
  <si>
    <t>保育料</t>
    <rPh sb="0" eb="3">
      <t>ホイクリョウ</t>
    </rPh>
    <phoneticPr fontId="6"/>
  </si>
  <si>
    <t>（おやつ代等の利用料は除く）</t>
    <rPh sb="4" eb="5">
      <t>ダイ</t>
    </rPh>
    <rPh sb="5" eb="6">
      <t>トウ</t>
    </rPh>
    <rPh sb="7" eb="10">
      <t>リヨウリョウ</t>
    </rPh>
    <rPh sb="11" eb="12">
      <t>ノゾ</t>
    </rPh>
    <phoneticPr fontId="6"/>
  </si>
  <si>
    <t>追加保育料</t>
    <rPh sb="0" eb="2">
      <t>ツイカ</t>
    </rPh>
    <rPh sb="2" eb="5">
      <t>ホイクリョウ</t>
    </rPh>
    <phoneticPr fontId="6"/>
  </si>
  <si>
    <t>入所料</t>
    <rPh sb="0" eb="2">
      <t>ニュウショ</t>
    </rPh>
    <rPh sb="2" eb="3">
      <t>リョウ</t>
    </rPh>
    <phoneticPr fontId="6"/>
  </si>
  <si>
    <t>小計</t>
    <rPh sb="0" eb="2">
      <t>ショウケイ</t>
    </rPh>
    <phoneticPr fontId="6"/>
  </si>
  <si>
    <t>補助金</t>
    <rPh sb="0" eb="3">
      <t>ホジョキン</t>
    </rPh>
    <phoneticPr fontId="6"/>
  </si>
  <si>
    <t>放課後児童健全育成事業費</t>
    <rPh sb="0" eb="3">
      <t>ホウカゴ</t>
    </rPh>
    <rPh sb="3" eb="5">
      <t>ジドウ</t>
    </rPh>
    <rPh sb="5" eb="7">
      <t>ケンゼン</t>
    </rPh>
    <rPh sb="7" eb="9">
      <t>イクセイ</t>
    </rPh>
    <rPh sb="9" eb="11">
      <t>ジギョウ</t>
    </rPh>
    <rPh sb="11" eb="12">
      <t>ヒ</t>
    </rPh>
    <phoneticPr fontId="6"/>
  </si>
  <si>
    <t>放課後児童クラブ環境改善事業費</t>
    <rPh sb="0" eb="3">
      <t>ホウカゴ</t>
    </rPh>
    <rPh sb="3" eb="5">
      <t>ジドウ</t>
    </rPh>
    <rPh sb="8" eb="10">
      <t>カンキョウ</t>
    </rPh>
    <rPh sb="10" eb="12">
      <t>カイゼン</t>
    </rPh>
    <rPh sb="12" eb="14">
      <t>ジギョウ</t>
    </rPh>
    <rPh sb="14" eb="15">
      <t>ヒ</t>
    </rPh>
    <phoneticPr fontId="6"/>
  </si>
  <si>
    <t>障害児受入推進事業費</t>
    <rPh sb="0" eb="2">
      <t>ショウガイ</t>
    </rPh>
    <rPh sb="2" eb="3">
      <t>ジ</t>
    </rPh>
    <rPh sb="3" eb="5">
      <t>ウケイ</t>
    </rPh>
    <rPh sb="5" eb="7">
      <t>スイシン</t>
    </rPh>
    <rPh sb="7" eb="9">
      <t>ジギョウ</t>
    </rPh>
    <rPh sb="9" eb="10">
      <t>ヒ</t>
    </rPh>
    <phoneticPr fontId="6"/>
  </si>
  <si>
    <t>放課後児童クラブ運営支援事業
（家賃補助）</t>
    <rPh sb="0" eb="3">
      <t>ホウカゴ</t>
    </rPh>
    <rPh sb="3" eb="5">
      <t>ジドウ</t>
    </rPh>
    <rPh sb="8" eb="10">
      <t>ウンエイ</t>
    </rPh>
    <rPh sb="10" eb="12">
      <t>シエン</t>
    </rPh>
    <rPh sb="12" eb="14">
      <t>ジギョウ</t>
    </rPh>
    <rPh sb="16" eb="18">
      <t>ヤチン</t>
    </rPh>
    <rPh sb="18" eb="20">
      <t>ホジョ</t>
    </rPh>
    <phoneticPr fontId="6"/>
  </si>
  <si>
    <t>放課後児童クラブ送迎支援事業</t>
    <rPh sb="0" eb="3">
      <t>ホウカゴ</t>
    </rPh>
    <rPh sb="3" eb="5">
      <t>ジドウ</t>
    </rPh>
    <rPh sb="8" eb="10">
      <t>ソウゲイ</t>
    </rPh>
    <rPh sb="10" eb="12">
      <t>シエン</t>
    </rPh>
    <rPh sb="12" eb="14">
      <t>ジギョウ</t>
    </rPh>
    <phoneticPr fontId="6"/>
  </si>
  <si>
    <t>放課後支援員等処遇改善等事業費</t>
    <rPh sb="0" eb="3">
      <t>ホウカゴ</t>
    </rPh>
    <rPh sb="3" eb="5">
      <t>シエン</t>
    </rPh>
    <rPh sb="5" eb="6">
      <t>イン</t>
    </rPh>
    <rPh sb="6" eb="7">
      <t>トウ</t>
    </rPh>
    <rPh sb="7" eb="9">
      <t>ショグウ</t>
    </rPh>
    <rPh sb="9" eb="11">
      <t>カイゼン</t>
    </rPh>
    <rPh sb="11" eb="12">
      <t>トウ</t>
    </rPh>
    <rPh sb="12" eb="14">
      <t>ジギョウ</t>
    </rPh>
    <rPh sb="14" eb="15">
      <t>ヒ</t>
    </rPh>
    <phoneticPr fontId="6"/>
  </si>
  <si>
    <t>障害児受入強化推進事業費（3人以上）</t>
    <rPh sb="0" eb="2">
      <t>ショウガイ</t>
    </rPh>
    <rPh sb="2" eb="3">
      <t>ジ</t>
    </rPh>
    <rPh sb="3" eb="5">
      <t>ウケイ</t>
    </rPh>
    <rPh sb="5" eb="7">
      <t>キョウカ</t>
    </rPh>
    <rPh sb="7" eb="9">
      <t>スイシン</t>
    </rPh>
    <rPh sb="9" eb="11">
      <t>ジギョウ</t>
    </rPh>
    <rPh sb="11" eb="12">
      <t>ヒ</t>
    </rPh>
    <rPh sb="14" eb="15">
      <t>ニン</t>
    </rPh>
    <rPh sb="15" eb="17">
      <t>イジョウ</t>
    </rPh>
    <phoneticPr fontId="6"/>
  </si>
  <si>
    <t>障害児受入強化推進事業費（医療的ケア児）</t>
    <rPh sb="0" eb="2">
      <t>ショウガイ</t>
    </rPh>
    <rPh sb="2" eb="3">
      <t>ジ</t>
    </rPh>
    <rPh sb="3" eb="5">
      <t>ウケイ</t>
    </rPh>
    <rPh sb="5" eb="7">
      <t>キョウカ</t>
    </rPh>
    <rPh sb="7" eb="9">
      <t>スイシン</t>
    </rPh>
    <rPh sb="9" eb="11">
      <t>ジギョウ</t>
    </rPh>
    <rPh sb="11" eb="12">
      <t>ヒ</t>
    </rPh>
    <rPh sb="13" eb="16">
      <t>イリョウテキ</t>
    </rPh>
    <rPh sb="18" eb="19">
      <t>ジ</t>
    </rPh>
    <phoneticPr fontId="6"/>
  </si>
  <si>
    <t>小規模放課後児童クラブ支援事業</t>
    <rPh sb="0" eb="3">
      <t>ショウキボ</t>
    </rPh>
    <rPh sb="3" eb="6">
      <t>ホウカゴ</t>
    </rPh>
    <rPh sb="6" eb="8">
      <t>ジドウ</t>
    </rPh>
    <rPh sb="11" eb="13">
      <t>シエン</t>
    </rPh>
    <rPh sb="13" eb="15">
      <t>ジギョウ</t>
    </rPh>
    <phoneticPr fontId="6"/>
  </si>
  <si>
    <t>放課後児童支援員処遇改善事業</t>
    <rPh sb="0" eb="3">
      <t>ホウカゴ</t>
    </rPh>
    <rPh sb="3" eb="5">
      <t>ジドウ</t>
    </rPh>
    <rPh sb="5" eb="7">
      <t>シエン</t>
    </rPh>
    <rPh sb="7" eb="8">
      <t>イン</t>
    </rPh>
    <rPh sb="8" eb="10">
      <t>ショグウ</t>
    </rPh>
    <rPh sb="10" eb="12">
      <t>カイゼン</t>
    </rPh>
    <rPh sb="12" eb="14">
      <t>ジギョウ</t>
    </rPh>
    <phoneticPr fontId="6"/>
  </si>
  <si>
    <t>その他</t>
    <rPh sb="2" eb="3">
      <t>タ</t>
    </rPh>
    <phoneticPr fontId="6"/>
  </si>
  <si>
    <t>雑収入</t>
    <rPh sb="0" eb="1">
      <t>ザツ</t>
    </rPh>
    <rPh sb="1" eb="3">
      <t>シュウニュウ</t>
    </rPh>
    <phoneticPr fontId="6"/>
  </si>
  <si>
    <t>預り金</t>
    <rPh sb="0" eb="1">
      <t>アズ</t>
    </rPh>
    <rPh sb="2" eb="3">
      <t>キン</t>
    </rPh>
    <phoneticPr fontId="6"/>
  </si>
  <si>
    <t>合　　　　　計</t>
    <rPh sb="0" eb="1">
      <t>ゴウ</t>
    </rPh>
    <rPh sb="6" eb="7">
      <t>ケイ</t>
    </rPh>
    <phoneticPr fontId="6"/>
  </si>
  <si>
    <t xml:space="preserve">（保育料・補助金）支出の部 </t>
    <rPh sb="12" eb="13">
      <t>ブ</t>
    </rPh>
    <phoneticPr fontId="6"/>
  </si>
  <si>
    <t>単位：円</t>
    <phoneticPr fontId="6"/>
  </si>
  <si>
    <t>項　　　目</t>
    <rPh sb="0" eb="1">
      <t>コウ</t>
    </rPh>
    <rPh sb="4" eb="5">
      <t>メ</t>
    </rPh>
    <phoneticPr fontId="6"/>
  </si>
  <si>
    <t>対象経費（特定分）</t>
    <rPh sb="0" eb="2">
      <t>タイショウ</t>
    </rPh>
    <rPh sb="2" eb="4">
      <t>ケイヒ</t>
    </rPh>
    <rPh sb="5" eb="7">
      <t>トクテイ</t>
    </rPh>
    <rPh sb="7" eb="8">
      <t>ブン</t>
    </rPh>
    <phoneticPr fontId="6"/>
  </si>
  <si>
    <t>放課後児童
健全育成事業費</t>
    <phoneticPr fontId="6"/>
  </si>
  <si>
    <t>人件費</t>
    <rPh sb="0" eb="3">
      <t>ジンケンヒ</t>
    </rPh>
    <phoneticPr fontId="6"/>
  </si>
  <si>
    <t>通信運搬費</t>
    <rPh sb="0" eb="2">
      <t>ツウシン</t>
    </rPh>
    <rPh sb="2" eb="4">
      <t>ウンパン</t>
    </rPh>
    <rPh sb="4" eb="5">
      <t>ヒ</t>
    </rPh>
    <phoneticPr fontId="6"/>
  </si>
  <si>
    <t>印刷費</t>
    <rPh sb="0" eb="2">
      <t>インサツ</t>
    </rPh>
    <rPh sb="2" eb="3">
      <t>ヒ</t>
    </rPh>
    <phoneticPr fontId="6"/>
  </si>
  <si>
    <t>消耗品費</t>
    <rPh sb="0" eb="2">
      <t>ショウモウ</t>
    </rPh>
    <rPh sb="2" eb="3">
      <t>ヒン</t>
    </rPh>
    <rPh sb="3" eb="4">
      <t>ヒ</t>
    </rPh>
    <phoneticPr fontId="6"/>
  </si>
  <si>
    <t>委託料</t>
    <rPh sb="0" eb="2">
      <t>イタク</t>
    </rPh>
    <rPh sb="2" eb="3">
      <t>リョウ</t>
    </rPh>
    <phoneticPr fontId="6"/>
  </si>
  <si>
    <t>水道光熱費</t>
    <rPh sb="0" eb="2">
      <t>スイドウ</t>
    </rPh>
    <rPh sb="2" eb="5">
      <t>コウネツヒ</t>
    </rPh>
    <phoneticPr fontId="6"/>
  </si>
  <si>
    <t>備品費</t>
    <rPh sb="0" eb="2">
      <t>ビヒン</t>
    </rPh>
    <rPh sb="2" eb="3">
      <t>ヒ</t>
    </rPh>
    <phoneticPr fontId="6"/>
  </si>
  <si>
    <t>法定福利費</t>
    <phoneticPr fontId="6"/>
  </si>
  <si>
    <t>家賃賃借料</t>
    <rPh sb="0" eb="2">
      <t>ヤチン</t>
    </rPh>
    <phoneticPr fontId="6"/>
  </si>
  <si>
    <t>その他賃借料</t>
    <rPh sb="2" eb="3">
      <t>タ</t>
    </rPh>
    <rPh sb="3" eb="5">
      <t>チンシャク</t>
    </rPh>
    <rPh sb="5" eb="6">
      <t>リョウ</t>
    </rPh>
    <phoneticPr fontId="6"/>
  </si>
  <si>
    <t>教材費</t>
    <rPh sb="0" eb="3">
      <t>キョウザイヒ</t>
    </rPh>
    <phoneticPr fontId="6"/>
  </si>
  <si>
    <t>雑費</t>
    <rPh sb="0" eb="2">
      <t>ザッピ</t>
    </rPh>
    <phoneticPr fontId="6"/>
  </si>
  <si>
    <t>研修費</t>
    <rPh sb="0" eb="3">
      <t>ケンシュウヒ</t>
    </rPh>
    <phoneticPr fontId="6"/>
  </si>
  <si>
    <t>保険料</t>
    <rPh sb="0" eb="3">
      <t>ホケンリョウ</t>
    </rPh>
    <phoneticPr fontId="6"/>
  </si>
  <si>
    <t>健康診断料</t>
    <rPh sb="0" eb="2">
      <t>ケンコウ</t>
    </rPh>
    <rPh sb="2" eb="4">
      <t>シンダン</t>
    </rPh>
    <rPh sb="4" eb="5">
      <t>リョウ</t>
    </rPh>
    <phoneticPr fontId="6"/>
  </si>
  <si>
    <t>施設修繕料</t>
    <rPh sb="0" eb="2">
      <t>シセツ</t>
    </rPh>
    <rPh sb="2" eb="4">
      <t>シュウゼン</t>
    </rPh>
    <rPh sb="4" eb="5">
      <t>リョウ</t>
    </rPh>
    <phoneticPr fontId="6"/>
  </si>
  <si>
    <t>保育料還元</t>
    <rPh sb="0" eb="3">
      <t>ホイクリョウ</t>
    </rPh>
    <rPh sb="3" eb="5">
      <t>カンゲン</t>
    </rPh>
    <phoneticPr fontId="6"/>
  </si>
  <si>
    <t>放課後児童クラブ
環境改善事業</t>
    <phoneticPr fontId="6"/>
  </si>
  <si>
    <t>備品費</t>
    <phoneticPr fontId="6"/>
  </si>
  <si>
    <t>その他</t>
    <phoneticPr fontId="6"/>
  </si>
  <si>
    <t>燃料費</t>
    <rPh sb="0" eb="3">
      <t>ネンリョウヒ</t>
    </rPh>
    <phoneticPr fontId="6"/>
  </si>
  <si>
    <t>障害児
受入推進事業</t>
    <phoneticPr fontId="6"/>
  </si>
  <si>
    <t>賞与</t>
    <rPh sb="0" eb="2">
      <t>ショウヨ</t>
    </rPh>
    <phoneticPr fontId="6"/>
  </si>
  <si>
    <t>手当</t>
    <rPh sb="0" eb="2">
      <t>テアテ</t>
    </rPh>
    <phoneticPr fontId="6"/>
  </si>
  <si>
    <t>対象経費（一般分）</t>
    <rPh sb="0" eb="2">
      <t>タイショウ</t>
    </rPh>
    <rPh sb="2" eb="4">
      <t>ケイヒ</t>
    </rPh>
    <rPh sb="5" eb="7">
      <t>イッパン</t>
    </rPh>
    <rPh sb="7" eb="8">
      <t>ブン</t>
    </rPh>
    <phoneticPr fontId="6"/>
  </si>
  <si>
    <t>放課後支援員等処遇改善等事業</t>
    <rPh sb="0" eb="3">
      <t>ホウカゴ</t>
    </rPh>
    <phoneticPr fontId="6"/>
  </si>
  <si>
    <t>法定福利費</t>
    <rPh sb="0" eb="2">
      <t>ホウテイ</t>
    </rPh>
    <rPh sb="2" eb="4">
      <t>フクリ</t>
    </rPh>
    <rPh sb="4" eb="5">
      <t>ヒ</t>
    </rPh>
    <phoneticPr fontId="6"/>
  </si>
  <si>
    <t>障害児受入
強化推進
事業（3人以上）</t>
    <rPh sb="15" eb="18">
      <t>ニンイジョウ</t>
    </rPh>
    <phoneticPr fontId="6"/>
  </si>
  <si>
    <t>障害児受入
強化推進
事業（医療ケア）</t>
    <rPh sb="14" eb="16">
      <t>イリョウ</t>
    </rPh>
    <phoneticPr fontId="6"/>
  </si>
  <si>
    <t>（入力不要）</t>
    <rPh sb="1" eb="3">
      <t>ニュウリョク</t>
    </rPh>
    <rPh sb="3" eb="5">
      <t>フヨウ</t>
    </rPh>
    <phoneticPr fontId="6"/>
  </si>
  <si>
    <t>総事業費（市・県一括金を除く）</t>
    <rPh sb="0" eb="4">
      <t>ソウジギョウヒ</t>
    </rPh>
    <rPh sb="5" eb="6">
      <t>シ</t>
    </rPh>
    <rPh sb="7" eb="8">
      <t>ケン</t>
    </rPh>
    <rPh sb="8" eb="10">
      <t>イッカツ</t>
    </rPh>
    <rPh sb="10" eb="11">
      <t>キン</t>
    </rPh>
    <rPh sb="12" eb="13">
      <t>ノゾ</t>
    </rPh>
    <phoneticPr fontId="6"/>
  </si>
  <si>
    <t>対象経費の実支出額</t>
    <rPh sb="0" eb="2">
      <t>タイショウ</t>
    </rPh>
    <rPh sb="2" eb="4">
      <t>ケイヒ</t>
    </rPh>
    <rPh sb="5" eb="6">
      <t>ジツ</t>
    </rPh>
    <rPh sb="6" eb="8">
      <t>シシュツ</t>
    </rPh>
    <rPh sb="8" eb="9">
      <t>ガク</t>
    </rPh>
    <phoneticPr fontId="6"/>
  </si>
  <si>
    <t>－</t>
    <phoneticPr fontId="6"/>
  </si>
  <si>
    <t>＝</t>
    <phoneticPr fontId="6"/>
  </si>
  <si>
    <t>選定額</t>
    <rPh sb="0" eb="1">
      <t>セン</t>
    </rPh>
    <rPh sb="1" eb="2">
      <t>サダム</t>
    </rPh>
    <rPh sb="2" eb="3">
      <t>ガク</t>
    </rPh>
    <phoneticPr fontId="6"/>
  </si>
  <si>
    <t>対象経費（その他）</t>
    <rPh sb="7" eb="8">
      <t>タ</t>
    </rPh>
    <phoneticPr fontId="6"/>
  </si>
  <si>
    <t>（内訳）</t>
    <rPh sb="1" eb="3">
      <t>ウチワケ</t>
    </rPh>
    <phoneticPr fontId="6"/>
  </si>
  <si>
    <t>総事業費</t>
    <rPh sb="0" eb="1">
      <t>ソウ</t>
    </rPh>
    <rPh sb="1" eb="3">
      <t>ジギョウ</t>
    </rPh>
    <rPh sb="3" eb="4">
      <t>ヒ</t>
    </rPh>
    <phoneticPr fontId="6"/>
  </si>
  <si>
    <t>特定分</t>
    <rPh sb="0" eb="2">
      <t>トクテイ</t>
    </rPh>
    <rPh sb="2" eb="3">
      <t>ブン</t>
    </rPh>
    <phoneticPr fontId="6"/>
  </si>
  <si>
    <t>一般分</t>
    <rPh sb="0" eb="2">
      <t>イッパン</t>
    </rPh>
    <rPh sb="2" eb="3">
      <t>ブン</t>
    </rPh>
    <phoneticPr fontId="6"/>
  </si>
  <si>
    <t>（様式第６号－３）</t>
    <rPh sb="1" eb="3">
      <t>ヨウシキ</t>
    </rPh>
    <rPh sb="3" eb="4">
      <t>ダイ</t>
    </rPh>
    <rPh sb="5" eb="6">
      <t>ゴウ</t>
    </rPh>
    <phoneticPr fontId="4"/>
  </si>
  <si>
    <t>予算書（補助対象外経費）</t>
    <rPh sb="0" eb="2">
      <t>ヨサン</t>
    </rPh>
    <rPh sb="2" eb="3">
      <t>ショ</t>
    </rPh>
    <rPh sb="4" eb="6">
      <t>ホジョ</t>
    </rPh>
    <rPh sb="6" eb="8">
      <t>タイショウ</t>
    </rPh>
    <rPh sb="8" eb="9">
      <t>ガイ</t>
    </rPh>
    <rPh sb="9" eb="11">
      <t>ケイヒ</t>
    </rPh>
    <phoneticPr fontId="6"/>
  </si>
  <si>
    <t>収入総額：</t>
    <rPh sb="0" eb="2">
      <t>シュウニュウ</t>
    </rPh>
    <rPh sb="2" eb="4">
      <t>ソウガク</t>
    </rPh>
    <phoneticPr fontId="6"/>
  </si>
  <si>
    <t>支出総額：</t>
    <rPh sb="0" eb="2">
      <t>シシュツ</t>
    </rPh>
    <rPh sb="2" eb="4">
      <t>ソウガク</t>
    </rPh>
    <phoneticPr fontId="6"/>
  </si>
  <si>
    <t>次年度積立：</t>
    <rPh sb="0" eb="3">
      <t>ジネンド</t>
    </rPh>
    <rPh sb="3" eb="5">
      <t>ツミタテ</t>
    </rPh>
    <phoneticPr fontId="6"/>
  </si>
  <si>
    <t>差引額：</t>
    <rPh sb="0" eb="1">
      <t>サ</t>
    </rPh>
    <rPh sb="1" eb="2">
      <t>イン</t>
    </rPh>
    <rPh sb="2" eb="3">
      <t>ガク</t>
    </rPh>
    <phoneticPr fontId="6"/>
  </si>
  <si>
    <t>至：令和5年3月31日</t>
    <rPh sb="0" eb="1">
      <t>イタル</t>
    </rPh>
    <rPh sb="2" eb="4">
      <t>レイワ</t>
    </rPh>
    <rPh sb="5" eb="6">
      <t>ネン</t>
    </rPh>
    <rPh sb="6" eb="7">
      <t>ヘイネン</t>
    </rPh>
    <rPh sb="7" eb="8">
      <t>ガツ</t>
    </rPh>
    <rPh sb="10" eb="11">
      <t>ヒ</t>
    </rPh>
    <phoneticPr fontId="6"/>
  </si>
  <si>
    <t xml:space="preserve"> （保育料・補助金以外）収益の部</t>
    <rPh sb="6" eb="9">
      <t>ホジョキン</t>
    </rPh>
    <rPh sb="9" eb="11">
      <t>イガイ</t>
    </rPh>
    <rPh sb="12" eb="14">
      <t>シュウエキ</t>
    </rPh>
    <rPh sb="15" eb="16">
      <t>ブ</t>
    </rPh>
    <phoneticPr fontId="6"/>
  </si>
  <si>
    <t>児童育成費</t>
    <rPh sb="0" eb="1">
      <t>ジ</t>
    </rPh>
    <rPh sb="1" eb="2">
      <t>ドウ</t>
    </rPh>
    <rPh sb="2" eb="4">
      <t>イクセイ</t>
    </rPh>
    <rPh sb="4" eb="5">
      <t>ヒ</t>
    </rPh>
    <phoneticPr fontId="6"/>
  </si>
  <si>
    <t>食料費</t>
    <rPh sb="0" eb="3">
      <t>ショクリョウヒ</t>
    </rPh>
    <phoneticPr fontId="6"/>
  </si>
  <si>
    <t>報償費</t>
    <rPh sb="0" eb="3">
      <t>ホウショウヒ</t>
    </rPh>
    <phoneticPr fontId="6"/>
  </si>
  <si>
    <t>小計</t>
    <rPh sb="0" eb="1">
      <t>ショウ</t>
    </rPh>
    <rPh sb="1" eb="2">
      <t>ケイ</t>
    </rPh>
    <phoneticPr fontId="6"/>
  </si>
  <si>
    <t>保護者会費</t>
    <rPh sb="0" eb="3">
      <t>ホゴシャ</t>
    </rPh>
    <rPh sb="3" eb="5">
      <t>カイヒ</t>
    </rPh>
    <phoneticPr fontId="6"/>
  </si>
  <si>
    <t>雑収入</t>
    <rPh sb="0" eb="3">
      <t>ザツシュウニュウ</t>
    </rPh>
    <phoneticPr fontId="6"/>
  </si>
  <si>
    <t>積立・繰越金</t>
    <rPh sb="0" eb="2">
      <t>ツミタテ</t>
    </rPh>
    <rPh sb="3" eb="5">
      <t>クリコシ</t>
    </rPh>
    <rPh sb="5" eb="6">
      <t>キン</t>
    </rPh>
    <phoneticPr fontId="6"/>
  </si>
  <si>
    <t>短期運営資金</t>
    <rPh sb="0" eb="2">
      <t>タンキ</t>
    </rPh>
    <rPh sb="2" eb="4">
      <t>ウンエイ</t>
    </rPh>
    <rPh sb="4" eb="6">
      <t>シキン</t>
    </rPh>
    <phoneticPr fontId="6"/>
  </si>
  <si>
    <t>施設修繕積立</t>
    <rPh sb="0" eb="2">
      <t>シセツ</t>
    </rPh>
    <rPh sb="2" eb="4">
      <t>シュウゼン</t>
    </rPh>
    <rPh sb="4" eb="5">
      <t>ツ</t>
    </rPh>
    <rPh sb="5" eb="6">
      <t>タ</t>
    </rPh>
    <phoneticPr fontId="6"/>
  </si>
  <si>
    <t>備品積立</t>
    <rPh sb="0" eb="2">
      <t>ビヒン</t>
    </rPh>
    <rPh sb="2" eb="3">
      <t>ツ</t>
    </rPh>
    <rPh sb="3" eb="4">
      <t>タ</t>
    </rPh>
    <phoneticPr fontId="6"/>
  </si>
  <si>
    <t>予備費</t>
    <rPh sb="0" eb="3">
      <t>ヨビヒ</t>
    </rPh>
    <phoneticPr fontId="6"/>
  </si>
  <si>
    <t>前年度からの繰越金</t>
    <rPh sb="0" eb="3">
      <t>ゼンネンド</t>
    </rPh>
    <rPh sb="6" eb="8">
      <t>クリコシ</t>
    </rPh>
    <rPh sb="8" eb="9">
      <t>キン</t>
    </rPh>
    <phoneticPr fontId="6"/>
  </si>
  <si>
    <t xml:space="preserve"> （保育料・補助金以外）費用の部</t>
    <rPh sb="12" eb="14">
      <t>ヒヨウ</t>
    </rPh>
    <rPh sb="15" eb="16">
      <t>ブ</t>
    </rPh>
    <phoneticPr fontId="6"/>
  </si>
  <si>
    <t>行　事　費</t>
    <rPh sb="0" eb="1">
      <t>ギョウ</t>
    </rPh>
    <rPh sb="2" eb="3">
      <t>コト</t>
    </rPh>
    <rPh sb="4" eb="5">
      <t>ヒ</t>
    </rPh>
    <phoneticPr fontId="6"/>
  </si>
  <si>
    <t>負　担　金</t>
    <rPh sb="0" eb="1">
      <t>フ</t>
    </rPh>
    <rPh sb="2" eb="3">
      <t>ニナ</t>
    </rPh>
    <rPh sb="4" eb="5">
      <t>キン</t>
    </rPh>
    <phoneticPr fontId="6"/>
  </si>
  <si>
    <t>法定外福利厚生費</t>
    <rPh sb="0" eb="2">
      <t>ホウテイ</t>
    </rPh>
    <rPh sb="2" eb="3">
      <t>ガイ</t>
    </rPh>
    <rPh sb="3" eb="5">
      <t>フクリ</t>
    </rPh>
    <rPh sb="5" eb="8">
      <t>コウセイヒ</t>
    </rPh>
    <phoneticPr fontId="6"/>
  </si>
  <si>
    <t>備品購入費</t>
    <rPh sb="0" eb="2">
      <t>ビヒン</t>
    </rPh>
    <rPh sb="2" eb="4">
      <t>コウニュウ</t>
    </rPh>
    <rPh sb="4" eb="5">
      <t>ヒ</t>
    </rPh>
    <phoneticPr fontId="6"/>
  </si>
  <si>
    <t>一時借入金返済費</t>
    <rPh sb="0" eb="2">
      <t>イチジ</t>
    </rPh>
    <rPh sb="2" eb="3">
      <t>シャク</t>
    </rPh>
    <rPh sb="3" eb="5">
      <t>ニュウキン</t>
    </rPh>
    <rPh sb="5" eb="7">
      <t>ヘンサイ</t>
    </rPh>
    <rPh sb="7" eb="8">
      <t>ヒ</t>
    </rPh>
    <phoneticPr fontId="6"/>
  </si>
  <si>
    <t>短期貸付金</t>
    <rPh sb="0" eb="2">
      <t>タンキ</t>
    </rPh>
    <rPh sb="2" eb="4">
      <t>カシツケ</t>
    </rPh>
    <rPh sb="4" eb="5">
      <t>キン</t>
    </rPh>
    <phoneticPr fontId="6"/>
  </si>
  <si>
    <t>前払い費用</t>
    <rPh sb="0" eb="2">
      <t>マエバラ</t>
    </rPh>
    <rPh sb="3" eb="5">
      <t>ヒヨウ</t>
    </rPh>
    <phoneticPr fontId="6"/>
  </si>
  <si>
    <t>運営費補填金</t>
    <rPh sb="0" eb="3">
      <t>ウンエイヒ</t>
    </rPh>
    <rPh sb="3" eb="5">
      <t>ホテン</t>
    </rPh>
    <rPh sb="5" eb="6">
      <t>キン</t>
    </rPh>
    <phoneticPr fontId="6"/>
  </si>
  <si>
    <t>次年度への積立</t>
    <rPh sb="0" eb="3">
      <t>ジネンド</t>
    </rPh>
    <rPh sb="5" eb="7">
      <t>ツミタテ</t>
    </rPh>
    <phoneticPr fontId="6"/>
  </si>
  <si>
    <t>施設修繕積立</t>
    <rPh sb="0" eb="2">
      <t>シセツ</t>
    </rPh>
    <rPh sb="2" eb="4">
      <t>シュウゼン</t>
    </rPh>
    <rPh sb="4" eb="6">
      <t>ツミタテ</t>
    </rPh>
    <phoneticPr fontId="6"/>
  </si>
  <si>
    <t>備品積立</t>
    <rPh sb="0" eb="2">
      <t>ビヒン</t>
    </rPh>
    <rPh sb="2" eb="4">
      <t>ツミタテ</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</si>
</sst>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
    <numFmt numFmtId="177" formatCode="0.00_ "/>
    <numFmt numFmtId="178" formatCode="#&quot;日&quot;"/>
    <numFmt numFmtId="179" formatCode="#.00&quot;時&quot;&quot;間&quot;"/>
    <numFmt numFmtId="180" formatCode="#,###&quot;支援&quot;"/>
    <numFmt numFmtId="181" formatCode="#,##0&quot;円&quot;"/>
    <numFmt numFmtId="182" formatCode="0_ "/>
  </numFmts>
  <fonts count="37">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14"/>
      <name val="ＭＳ ゴシック"/>
      <family val="3"/>
      <charset val="128"/>
    </font>
    <font>
      <sz val="6"/>
      <name val="游ゴシック"/>
      <family val="2"/>
      <charset val="128"/>
      <scheme val="minor"/>
    </font>
    <font>
      <b/>
      <sz val="16"/>
      <name val="ＭＳ Ｐゴシック"/>
      <family val="3"/>
      <charset val="128"/>
    </font>
    <font>
      <sz val="6"/>
      <name val="ＭＳ Ｐゴシック"/>
      <family val="3"/>
      <charset val="128"/>
    </font>
    <font>
      <sz val="16"/>
      <name val="ＭＳ Ｐゴシック"/>
      <family val="3"/>
      <charset val="128"/>
    </font>
    <font>
      <b/>
      <sz val="14"/>
      <name val="ＭＳ Ｐゴシック"/>
      <family val="3"/>
      <charset val="128"/>
    </font>
    <font>
      <sz val="14"/>
      <name val="ＭＳ Ｐゴシック"/>
      <family val="3"/>
      <charset val="128"/>
    </font>
    <font>
      <sz val="14"/>
      <name val="ＭＳ Ｐ明朝"/>
      <family val="1"/>
      <charset val="128"/>
    </font>
    <font>
      <sz val="12"/>
      <name val="ＭＳ Ｐゴシック"/>
      <family val="3"/>
      <charset val="128"/>
    </font>
    <font>
      <b/>
      <sz val="11"/>
      <name val="ＭＳ Ｐゴシック"/>
      <family val="3"/>
      <charset val="128"/>
    </font>
    <font>
      <b/>
      <sz val="12"/>
      <name val="ＭＳ Ｐゴシック"/>
      <family val="3"/>
      <charset val="128"/>
    </font>
    <font>
      <sz val="10"/>
      <name val="ＭＳ Ｐゴシック"/>
      <family val="3"/>
      <charset val="128"/>
    </font>
    <font>
      <b/>
      <sz val="18"/>
      <name val="ＭＳ Ｐゴシック"/>
      <family val="3"/>
      <charset val="128"/>
    </font>
    <font>
      <sz val="9"/>
      <name val="ＭＳ Ｐゴシック"/>
      <family val="3"/>
      <charset val="128"/>
    </font>
    <font>
      <b/>
      <sz val="10"/>
      <name val="ＭＳ Ｐゴシック"/>
      <family val="3"/>
      <charset val="128"/>
    </font>
    <font>
      <sz val="10"/>
      <color indexed="10"/>
      <name val="ＭＳ Ｐゴシック"/>
      <family val="3"/>
      <charset val="128"/>
    </font>
    <font>
      <sz val="10"/>
      <color rgb="FFFF0000"/>
      <name val="ＭＳ Ｐゴシック"/>
      <family val="3"/>
      <charset val="128"/>
    </font>
    <font>
      <sz val="9"/>
      <color indexed="10"/>
      <name val="ＭＳ Ｐゴシック"/>
      <family val="3"/>
      <charset val="128"/>
    </font>
    <font>
      <sz val="9"/>
      <color rgb="FFFF0000"/>
      <name val="ＭＳ Ｐゴシック"/>
      <family val="3"/>
      <charset val="128"/>
    </font>
    <font>
      <sz val="8"/>
      <name val="ＭＳ Ｐゴシック"/>
      <family val="3"/>
      <charset val="128"/>
    </font>
    <font>
      <sz val="8"/>
      <color rgb="FFFF0000"/>
      <name val="ＭＳ Ｐゴシック"/>
      <family val="3"/>
      <charset val="128"/>
    </font>
    <font>
      <sz val="9"/>
      <color indexed="81"/>
      <name val="MS P ゴシック"/>
      <family val="3"/>
      <charset val="128"/>
    </font>
    <font>
      <sz val="12"/>
      <color indexed="81"/>
      <name val="ＭＳ Ｐゴシック"/>
      <family val="3"/>
      <charset val="128"/>
    </font>
    <font>
      <sz val="14"/>
      <color indexed="81"/>
      <name val="ＭＳ Ｐゴシック"/>
      <family val="3"/>
      <charset val="128"/>
    </font>
    <font>
      <sz val="12"/>
      <name val="ＭＳ ゴシック"/>
      <family val="3"/>
      <charset val="128"/>
    </font>
    <font>
      <sz val="11"/>
      <name val="ＭＳ ゴシック"/>
      <family val="3"/>
      <charset val="128"/>
    </font>
    <font>
      <sz val="18"/>
      <name val="ＭＳ ゴシック"/>
      <family val="3"/>
      <charset val="128"/>
    </font>
    <font>
      <b/>
      <sz val="12"/>
      <name val="ＭＳ ゴシック"/>
      <family val="3"/>
      <charset val="128"/>
    </font>
    <font>
      <b/>
      <sz val="11"/>
      <color rgb="FFFF0000"/>
      <name val="ＭＳ ゴシック"/>
      <family val="3"/>
      <charset val="128"/>
    </font>
    <font>
      <b/>
      <sz val="11"/>
      <name val="ＭＳ ゴシック"/>
      <family val="3"/>
      <charset val="128"/>
    </font>
    <font>
      <sz val="9"/>
      <name val="ＭＳ ゴシック"/>
      <family val="3"/>
      <charset val="128"/>
    </font>
    <font>
      <sz val="10"/>
      <name val="ＭＳ ゴシック"/>
      <family val="3"/>
      <charset val="128"/>
    </font>
    <font>
      <b/>
      <sz val="12"/>
      <color indexed="81"/>
      <name val="ＭＳ Ｐゴシック"/>
      <family val="3"/>
      <charset val="128"/>
    </font>
    <font>
      <sz val="9"/>
      <color indexed="81"/>
      <name val="ＭＳ Ｐゴシック"/>
      <family val="3"/>
      <charset val="128"/>
    </font>
  </fonts>
  <fills count="5">
    <fill>
      <patternFill patternType="none"/>
    </fill>
    <fill>
      <patternFill patternType="gray125"/>
    </fill>
    <fill>
      <patternFill patternType="solid">
        <fgColor rgb="FFFFFFCC"/>
        <bgColor indexed="64"/>
      </patternFill>
    </fill>
    <fill>
      <patternFill patternType="solid">
        <fgColor rgb="FFCCFFCC"/>
        <bgColor indexed="64"/>
      </patternFill>
    </fill>
    <fill>
      <patternFill patternType="solid">
        <fgColor rgb="FFFFCC99"/>
        <bgColor indexed="64"/>
      </patternFill>
    </fill>
  </fills>
  <borders count="15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8"/>
      </left>
      <right/>
      <top style="thin">
        <color indexed="8"/>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top style="thin">
        <color indexed="64"/>
      </top>
      <bottom style="thin">
        <color indexed="64"/>
      </bottom>
      <diagonal/>
    </border>
    <border>
      <left style="thin">
        <color indexed="8"/>
      </left>
      <right style="thin">
        <color indexed="8"/>
      </right>
      <top style="thin">
        <color indexed="64"/>
      </top>
      <bottom style="thin">
        <color indexed="8"/>
      </bottom>
      <diagonal/>
    </border>
    <border>
      <left style="thin">
        <color indexed="8"/>
      </left>
      <right style="thin">
        <color indexed="64"/>
      </right>
      <top style="thin">
        <color indexed="64"/>
      </top>
      <bottom style="thin">
        <color indexed="8"/>
      </bottom>
      <diagonal/>
    </border>
    <border>
      <left style="thin">
        <color indexed="64"/>
      </left>
      <right style="thin">
        <color indexed="64"/>
      </right>
      <top/>
      <bottom/>
      <diagonal/>
    </border>
    <border>
      <left style="thin">
        <color indexed="8"/>
      </left>
      <right style="thin">
        <color indexed="8"/>
      </right>
      <top style="thin">
        <color indexed="8"/>
      </top>
      <bottom style="thin">
        <color indexed="8"/>
      </bottom>
      <diagonal/>
    </border>
    <border>
      <left style="thin">
        <color indexed="8"/>
      </left>
      <right style="thin">
        <color indexed="64"/>
      </right>
      <top style="thin">
        <color indexed="8"/>
      </top>
      <bottom style="thin">
        <color indexed="8"/>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right/>
      <top/>
      <bottom style="thin">
        <color indexed="8"/>
      </bottom>
      <diagonal/>
    </border>
    <border>
      <left style="thin">
        <color auto="1"/>
      </left>
      <right style="thin">
        <color indexed="64"/>
      </right>
      <top/>
      <bottom style="thin">
        <color indexed="64"/>
      </bottom>
      <diagonal/>
    </border>
    <border>
      <left/>
      <right style="thin">
        <color indexed="8"/>
      </right>
      <top style="thin">
        <color indexed="8"/>
      </top>
      <bottom/>
      <diagonal/>
    </border>
    <border>
      <left/>
      <right style="thin">
        <color indexed="8"/>
      </right>
      <top style="thin">
        <color indexed="8"/>
      </top>
      <bottom style="thin">
        <color indexed="64"/>
      </bottom>
      <diagonal/>
    </border>
    <border diagonalDown="1">
      <left style="thin">
        <color indexed="8"/>
      </left>
      <right style="thin">
        <color indexed="64"/>
      </right>
      <top style="thin">
        <color indexed="8"/>
      </top>
      <bottom style="thin">
        <color indexed="8"/>
      </bottom>
      <diagonal style="thin">
        <color indexed="8"/>
      </diagonal>
    </border>
    <border diagonalDown="1">
      <left style="thin">
        <color indexed="64"/>
      </left>
      <right style="thin">
        <color indexed="64"/>
      </right>
      <top style="thin">
        <color indexed="64"/>
      </top>
      <bottom style="thin">
        <color indexed="64"/>
      </bottom>
      <diagonal style="thin">
        <color indexed="8"/>
      </diagonal>
    </border>
    <border>
      <left style="thin">
        <color indexed="8"/>
      </left>
      <right style="thin">
        <color indexed="8"/>
      </right>
      <top style="thin">
        <color indexed="8"/>
      </top>
      <bottom style="thin">
        <color indexed="8"/>
      </bottom>
      <diagonal/>
    </border>
    <border>
      <left style="thin">
        <color indexed="8"/>
      </left>
      <right style="thin">
        <color indexed="64"/>
      </right>
      <top style="thin">
        <color indexed="8"/>
      </top>
      <bottom style="thin">
        <color indexed="8"/>
      </bottom>
      <diagonal/>
    </border>
    <border>
      <left/>
      <right style="thin">
        <color indexed="64"/>
      </right>
      <top style="thin">
        <color indexed="64"/>
      </top>
      <bottom/>
      <diagonal/>
    </border>
    <border>
      <left style="thin">
        <color indexed="64"/>
      </left>
      <right/>
      <top style="thin">
        <color indexed="64"/>
      </top>
      <bottom/>
      <diagonal/>
    </border>
    <border>
      <left/>
      <right style="thin">
        <color indexed="8"/>
      </right>
      <top style="thin">
        <color indexed="64"/>
      </top>
      <bottom/>
      <diagonal/>
    </border>
    <border>
      <left style="thin">
        <color indexed="8"/>
      </left>
      <right/>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bottom/>
      <diagonal/>
    </border>
    <border diagonalDown="1">
      <left style="thin">
        <color indexed="64"/>
      </left>
      <right/>
      <top style="thin">
        <color indexed="64"/>
      </top>
      <bottom style="thin">
        <color indexed="64"/>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left style="thin">
        <color indexed="8"/>
      </left>
      <right/>
      <top style="thin">
        <color indexed="8"/>
      </top>
      <bottom/>
      <diagonal/>
    </border>
    <border>
      <left/>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hair">
        <color indexed="64"/>
      </left>
      <right/>
      <top/>
      <bottom/>
      <diagonal/>
    </border>
    <border>
      <left style="thin">
        <color indexed="64"/>
      </left>
      <right/>
      <top style="hair">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style="thin">
        <color auto="1"/>
      </left>
      <right/>
      <top style="hair">
        <color auto="1"/>
      </top>
      <bottom style="thin">
        <color indexed="64"/>
      </bottom>
      <diagonal/>
    </border>
    <border>
      <left style="hair">
        <color indexed="64"/>
      </left>
      <right/>
      <top style="hair">
        <color indexed="64"/>
      </top>
      <bottom style="thin">
        <color indexed="64"/>
      </bottom>
      <diagonal/>
    </border>
    <border>
      <left/>
      <right/>
      <top style="hair">
        <color auto="1"/>
      </top>
      <bottom style="thin">
        <color indexed="64"/>
      </bottom>
      <diagonal/>
    </border>
    <border>
      <left/>
      <right style="thin">
        <color indexed="64"/>
      </right>
      <top style="hair">
        <color auto="1"/>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hair">
        <color indexed="64"/>
      </right>
      <top style="thin">
        <color indexed="64"/>
      </top>
      <bottom style="double">
        <color indexed="64"/>
      </bottom>
      <diagonal/>
    </border>
    <border>
      <left style="hair">
        <color indexed="64"/>
      </left>
      <right style="medium">
        <color indexed="64"/>
      </right>
      <top style="thin">
        <color indexed="64"/>
      </top>
      <bottom style="double">
        <color indexed="64"/>
      </bottom>
      <diagonal/>
    </border>
    <border>
      <left style="medium">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hair">
        <color indexed="64"/>
      </right>
      <top style="double">
        <color indexed="64"/>
      </top>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top style="hair">
        <color auto="1"/>
      </top>
      <bottom style="hair">
        <color auto="1"/>
      </bottom>
      <diagonal/>
    </border>
    <border>
      <left/>
      <right style="medium">
        <color indexed="64"/>
      </right>
      <top style="hair">
        <color auto="1"/>
      </top>
      <bottom style="hair">
        <color auto="1"/>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right style="medium">
        <color indexed="64"/>
      </right>
      <top style="hair">
        <color auto="1"/>
      </top>
      <bottom style="thin">
        <color indexed="64"/>
      </bottom>
      <diagonal/>
    </border>
    <border>
      <left style="medium">
        <color indexed="64"/>
      </left>
      <right/>
      <top style="hair">
        <color auto="1"/>
      </top>
      <bottom style="thin">
        <color indexed="64"/>
      </bottom>
      <diagonal/>
    </border>
    <border>
      <left style="thin">
        <color indexed="64"/>
      </left>
      <right style="hair">
        <color indexed="64"/>
      </right>
      <top style="thin">
        <color indexed="64"/>
      </top>
      <bottom/>
      <diagonal/>
    </border>
    <border>
      <left style="thin">
        <color indexed="64"/>
      </left>
      <right/>
      <top/>
      <bottom style="hair">
        <color auto="1"/>
      </bottom>
      <diagonal/>
    </border>
    <border>
      <left/>
      <right style="medium">
        <color indexed="64"/>
      </right>
      <top/>
      <bottom style="hair">
        <color indexed="64"/>
      </bottom>
      <diagonal/>
    </border>
    <border>
      <left style="medium">
        <color indexed="64"/>
      </left>
      <right/>
      <top/>
      <bottom style="hair">
        <color indexed="64"/>
      </bottom>
      <diagonal/>
    </border>
    <border>
      <left/>
      <right/>
      <top/>
      <bottom style="hair">
        <color auto="1"/>
      </bottom>
      <diagonal/>
    </border>
    <border>
      <left/>
      <right style="thin">
        <color indexed="64"/>
      </right>
      <top/>
      <bottom style="hair">
        <color auto="1"/>
      </bottom>
      <diagonal/>
    </border>
    <border>
      <left style="thin">
        <color indexed="64"/>
      </left>
      <right style="hair">
        <color indexed="64"/>
      </right>
      <top/>
      <bottom style="hair">
        <color auto="1"/>
      </bottom>
      <diagonal/>
    </border>
    <border>
      <left style="hair">
        <color indexed="64"/>
      </left>
      <right style="medium">
        <color indexed="64"/>
      </right>
      <top/>
      <bottom style="hair">
        <color indexed="64"/>
      </bottom>
      <diagonal/>
    </border>
    <border>
      <left style="thin">
        <color indexed="64"/>
      </left>
      <right style="hair">
        <color indexed="64"/>
      </right>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right style="medium">
        <color indexed="64"/>
      </right>
      <top style="hair">
        <color indexed="64"/>
      </top>
      <bottom/>
      <diagonal/>
    </border>
    <border>
      <left style="medium">
        <color indexed="64"/>
      </left>
      <right/>
      <top style="hair">
        <color indexed="64"/>
      </top>
      <bottom/>
      <diagonal/>
    </border>
    <border>
      <left style="thin">
        <color indexed="64"/>
      </left>
      <right style="hair">
        <color indexed="64"/>
      </right>
      <top style="double">
        <color indexed="64"/>
      </top>
      <bottom style="thin">
        <color indexed="64"/>
      </bottom>
      <diagonal/>
    </border>
    <border>
      <left/>
      <right style="hair">
        <color indexed="64"/>
      </right>
      <top style="double">
        <color indexed="64"/>
      </top>
      <bottom style="thin">
        <color indexed="64"/>
      </bottom>
      <diagonal/>
    </border>
    <border>
      <left style="hair">
        <color indexed="64"/>
      </left>
      <right/>
      <top style="double">
        <color indexed="64"/>
      </top>
      <bottom style="thin">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diagonalUp="1">
      <left style="thin">
        <color indexed="64"/>
      </left>
      <right style="thin">
        <color indexed="64"/>
      </right>
      <top style="thin">
        <color indexed="64"/>
      </top>
      <bottom/>
      <diagonal style="thin">
        <color indexed="64"/>
      </diagonal>
    </border>
    <border>
      <left style="thin">
        <color auto="1"/>
      </left>
      <right style="thin">
        <color auto="1"/>
      </right>
      <top style="double">
        <color indexed="64"/>
      </top>
      <bottom/>
      <diagonal/>
    </border>
    <border>
      <left style="thin">
        <color indexed="64"/>
      </left>
      <right/>
      <top style="double">
        <color indexed="64"/>
      </top>
      <bottom/>
      <diagonal/>
    </border>
    <border>
      <left/>
      <right style="thin">
        <color indexed="64"/>
      </right>
      <top style="double">
        <color indexed="64"/>
      </top>
      <bottom/>
      <diagonal/>
    </border>
    <border>
      <left/>
      <right/>
      <top style="double">
        <color indexed="64"/>
      </top>
      <bottom/>
      <diagonal/>
    </border>
    <border>
      <left style="thin">
        <color indexed="64"/>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medium">
        <color indexed="64"/>
      </left>
      <right/>
      <top style="double">
        <color indexed="64"/>
      </top>
      <bottom style="hair">
        <color indexed="64"/>
      </bottom>
      <diagonal/>
    </border>
    <border>
      <left/>
      <right style="medium">
        <color indexed="64"/>
      </right>
      <top style="double">
        <color indexed="64"/>
      </top>
      <bottom style="hair">
        <color indexed="64"/>
      </bottom>
      <diagonal/>
    </border>
    <border>
      <left/>
      <right/>
      <top style="hair">
        <color indexed="64"/>
      </top>
      <bottom/>
      <diagonal/>
    </border>
    <border>
      <left/>
      <right style="thin">
        <color auto="1"/>
      </right>
      <top style="hair">
        <color indexed="64"/>
      </top>
      <bottom/>
      <diagonal/>
    </border>
    <border>
      <left style="thin">
        <color indexed="64"/>
      </left>
      <right/>
      <top/>
      <bottom style="double">
        <color indexed="64"/>
      </bottom>
      <diagonal/>
    </border>
    <border>
      <left/>
      <right style="thin">
        <color indexed="64"/>
      </right>
      <top/>
      <bottom style="double">
        <color indexed="64"/>
      </bottom>
      <diagonal/>
    </border>
    <border>
      <left style="medium">
        <color indexed="64"/>
      </left>
      <right style="hair">
        <color indexed="64"/>
      </right>
      <top style="thin">
        <color indexed="64"/>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double">
        <color indexed="64"/>
      </bottom>
      <diagonal/>
    </border>
    <border>
      <left/>
      <right style="medium">
        <color indexed="64"/>
      </right>
      <top style="hair">
        <color indexed="64"/>
      </top>
      <bottom style="double">
        <color indexed="64"/>
      </bottom>
      <diagonal/>
    </border>
    <border>
      <left style="medium">
        <color indexed="64"/>
      </left>
      <right/>
      <top style="hair">
        <color auto="1"/>
      </top>
      <bottom style="double">
        <color indexed="64"/>
      </bottom>
      <diagonal/>
    </border>
    <border>
      <left style="thin">
        <color indexed="64"/>
      </left>
      <right style="hair">
        <color indexed="64"/>
      </right>
      <top style="hair">
        <color indexed="64"/>
      </top>
      <bottom/>
      <diagonal/>
    </border>
    <border>
      <left style="hair">
        <color indexed="64"/>
      </left>
      <right style="medium">
        <color indexed="64"/>
      </right>
      <top style="hair">
        <color indexed="64"/>
      </top>
      <bottom/>
      <diagonal/>
    </border>
    <border>
      <left style="medium">
        <color indexed="64"/>
      </left>
      <right/>
      <top/>
      <bottom/>
      <diagonal/>
    </border>
    <border>
      <left style="medium">
        <color indexed="64"/>
      </left>
      <right/>
      <top style="thin">
        <color indexed="64"/>
      </top>
      <bottom style="double">
        <color indexed="64"/>
      </bottom>
      <diagonal/>
    </border>
    <border diagonalDown="1">
      <left style="thin">
        <color indexed="64"/>
      </left>
      <right style="hair">
        <color indexed="64"/>
      </right>
      <top style="double">
        <color indexed="64"/>
      </top>
      <bottom style="hair">
        <color indexed="64"/>
      </bottom>
      <diagonal style="thin">
        <color indexed="64"/>
      </diagonal>
    </border>
    <border diagonalDown="1">
      <left style="hair">
        <color indexed="64"/>
      </left>
      <right style="medium">
        <color indexed="64"/>
      </right>
      <top style="double">
        <color indexed="64"/>
      </top>
      <bottom style="hair">
        <color indexed="64"/>
      </bottom>
      <diagonal style="thin">
        <color indexed="64"/>
      </diagonal>
    </border>
    <border diagonalDown="1">
      <left style="thin">
        <color indexed="64"/>
      </left>
      <right style="hair">
        <color indexed="64"/>
      </right>
      <top style="hair">
        <color indexed="64"/>
      </top>
      <bottom style="thin">
        <color indexed="64"/>
      </bottom>
      <diagonal style="thin">
        <color indexed="64"/>
      </diagonal>
    </border>
    <border diagonalDown="1">
      <left style="hair">
        <color indexed="64"/>
      </left>
      <right style="medium">
        <color indexed="64"/>
      </right>
      <top style="hair">
        <color indexed="64"/>
      </top>
      <bottom style="thin">
        <color indexed="64"/>
      </bottom>
      <diagonal style="thin">
        <color indexed="64"/>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diagonalDown="1">
      <left style="thin">
        <color indexed="64"/>
      </left>
      <right style="double">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diagonalUp="1">
      <left style="thin">
        <color indexed="64"/>
      </left>
      <right style="thin">
        <color indexed="64"/>
      </right>
      <top/>
      <bottom style="thin">
        <color indexed="64"/>
      </bottom>
      <diagonal style="thin">
        <color indexed="64"/>
      </diagonal>
    </border>
    <border>
      <left style="thin">
        <color indexed="64"/>
      </left>
      <right/>
      <top style="double">
        <color indexed="64"/>
      </top>
      <bottom style="thin">
        <color indexed="64"/>
      </bottom>
      <diagonal/>
    </border>
    <border>
      <left style="thick">
        <color indexed="64"/>
      </left>
      <right style="hair">
        <color indexed="64"/>
      </right>
      <top style="thick">
        <color indexed="64"/>
      </top>
      <bottom style="thick">
        <color indexed="64"/>
      </bottom>
      <diagonal/>
    </border>
    <border>
      <left style="hair">
        <color indexed="64"/>
      </left>
      <right style="thick">
        <color indexed="64"/>
      </right>
      <top style="thick">
        <color indexed="64"/>
      </top>
      <bottom style="thick">
        <color indexed="64"/>
      </bottom>
      <diagonal/>
    </border>
    <border>
      <left style="thin">
        <color indexed="64"/>
      </left>
      <right style="double">
        <color indexed="64"/>
      </right>
      <top style="double">
        <color indexed="64"/>
      </top>
      <bottom style="thin">
        <color indexed="64"/>
      </bottom>
      <diagonal/>
    </border>
    <border>
      <left style="double">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style="hair">
        <color indexed="64"/>
      </right>
      <top style="thin">
        <color indexed="64"/>
      </top>
      <bottom style="double">
        <color indexed="64"/>
      </bottom>
      <diagonal/>
    </border>
    <border>
      <left style="hair">
        <color indexed="64"/>
      </left>
      <right/>
      <top style="thin">
        <color indexed="64"/>
      </top>
      <bottom style="double">
        <color indexed="64"/>
      </bottom>
      <diagonal/>
    </border>
    <border>
      <left style="hair">
        <color indexed="64"/>
      </left>
      <right/>
      <top style="double">
        <color indexed="64"/>
      </top>
      <bottom style="hair">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hair">
        <color indexed="64"/>
      </bottom>
      <diagonal/>
    </border>
    <border>
      <left style="hair">
        <color indexed="64"/>
      </left>
      <right/>
      <top style="hair">
        <color indexed="64"/>
      </top>
      <bottom/>
      <diagonal/>
    </border>
    <border>
      <left style="hair">
        <color indexed="64"/>
      </left>
      <right/>
      <top style="hair">
        <color indexed="64"/>
      </top>
      <bottom style="double">
        <color indexed="64"/>
      </bottom>
      <diagonal/>
    </border>
    <border>
      <left/>
      <right style="hair">
        <color indexed="64"/>
      </right>
      <top style="hair">
        <color indexed="64"/>
      </top>
      <bottom style="double">
        <color indexed="64"/>
      </bottom>
      <diagonal/>
    </border>
    <border>
      <left style="hair">
        <color indexed="64"/>
      </left>
      <right style="thin">
        <color indexed="64"/>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medium">
        <color indexed="64"/>
      </left>
      <right/>
      <top style="thin">
        <color indexed="64"/>
      </top>
      <bottom/>
      <diagonal/>
    </border>
    <border>
      <left/>
      <right style="medium">
        <color indexed="64"/>
      </right>
      <top style="thin">
        <color indexed="64"/>
      </top>
      <bottom/>
      <diagonal/>
    </border>
    <border>
      <left style="hair">
        <color indexed="64"/>
      </left>
      <right style="thin">
        <color indexed="64"/>
      </right>
      <top/>
      <bottom style="hair">
        <color indexed="64"/>
      </bottom>
      <diagonal/>
    </border>
    <border>
      <left/>
      <right style="hair">
        <color indexed="64"/>
      </right>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top/>
      <bottom style="thin">
        <color indexed="64"/>
      </bottom>
      <diagonal/>
    </border>
    <border>
      <left/>
      <right style="medium">
        <color indexed="64"/>
      </right>
      <top/>
      <bottom style="thin">
        <color indexed="64"/>
      </bottom>
      <diagonal/>
    </border>
  </borders>
  <cellStyleXfs count="6">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cellStyleXfs>
  <cellXfs count="537">
    <xf numFmtId="0" fontId="0" fillId="0" borderId="0" xfId="0">
      <alignment vertical="center"/>
    </xf>
    <xf numFmtId="0" fontId="3" fillId="0" borderId="0" xfId="1" applyFont="1" applyAlignment="1">
      <alignment vertical="center"/>
    </xf>
    <xf numFmtId="0" fontId="2" fillId="0" borderId="0" xfId="1" applyFont="1">
      <alignment vertical="center"/>
    </xf>
    <xf numFmtId="0" fontId="2" fillId="0" borderId="0" xfId="1" applyFont="1" applyAlignment="1">
      <alignment vertical="center" shrinkToFit="1"/>
    </xf>
    <xf numFmtId="0" fontId="2" fillId="0" borderId="0" xfId="1" applyFont="1" applyAlignment="1">
      <alignment vertical="center"/>
    </xf>
    <xf numFmtId="0" fontId="5" fillId="0" borderId="0" xfId="1" applyFont="1" applyFill="1" applyBorder="1" applyAlignment="1">
      <alignment vertical="center"/>
    </xf>
    <xf numFmtId="0" fontId="7" fillId="0" borderId="0" xfId="1" applyFont="1" applyFill="1" applyBorder="1" applyAlignment="1">
      <alignment vertical="center" shrinkToFit="1"/>
    </xf>
    <xf numFmtId="0" fontId="8" fillId="0" borderId="0" xfId="1" applyFont="1" applyFill="1" applyBorder="1" applyAlignment="1">
      <alignment vertical="center" shrinkToFit="1"/>
    </xf>
    <xf numFmtId="0" fontId="8" fillId="0" borderId="0" xfId="1" applyFont="1" applyAlignment="1">
      <alignment horizontal="center" vertical="center" shrinkToFit="1"/>
    </xf>
    <xf numFmtId="0" fontId="9" fillId="0" borderId="0" xfId="1" applyFont="1" applyAlignment="1">
      <alignment vertical="center" shrinkToFit="1"/>
    </xf>
    <xf numFmtId="0" fontId="9" fillId="0" borderId="0" xfId="1" applyFont="1" applyBorder="1" applyAlignment="1">
      <alignment vertical="center" shrinkToFit="1"/>
    </xf>
    <xf numFmtId="0" fontId="9" fillId="0" borderId="0" xfId="1" applyFont="1" applyAlignment="1" applyProtection="1">
      <alignment vertical="center" shrinkToFit="1"/>
      <protection locked="0"/>
    </xf>
    <xf numFmtId="0" fontId="10" fillId="0" borderId="0" xfId="1" applyFont="1">
      <alignment vertical="center"/>
    </xf>
    <xf numFmtId="0" fontId="11" fillId="0" borderId="0" xfId="1" applyFont="1" applyAlignment="1">
      <alignment vertical="center"/>
    </xf>
    <xf numFmtId="0" fontId="5" fillId="0" borderId="0" xfId="1" applyFont="1" applyFill="1" applyBorder="1" applyAlignment="1">
      <alignment horizontal="center" vertical="center"/>
    </xf>
    <xf numFmtId="0" fontId="8" fillId="0" borderId="0" xfId="1" applyNumberFormat="1" applyFont="1" applyFill="1" applyAlignment="1" applyProtection="1">
      <alignment horizontal="left" vertical="center" shrinkToFit="1"/>
    </xf>
    <xf numFmtId="0" fontId="2" fillId="0" borderId="0" xfId="1" applyFont="1" applyBorder="1" applyAlignment="1">
      <alignment vertical="center"/>
    </xf>
    <xf numFmtId="176" fontId="10" fillId="0" borderId="0" xfId="1" applyNumberFormat="1" applyFont="1" applyAlignment="1" applyProtection="1">
      <alignment vertical="center" shrinkToFit="1"/>
    </xf>
    <xf numFmtId="2" fontId="10" fillId="0" borderId="0" xfId="1" applyNumberFormat="1" applyFont="1" applyAlignment="1" applyProtection="1">
      <alignment vertical="center" shrinkToFit="1"/>
    </xf>
    <xf numFmtId="0" fontId="11" fillId="0" borderId="0" xfId="1" applyFont="1" applyAlignment="1">
      <alignment vertical="center" shrinkToFit="1"/>
    </xf>
    <xf numFmtId="0" fontId="12" fillId="0" borderId="0" xfId="1" applyFont="1" applyAlignment="1">
      <alignment vertical="center"/>
    </xf>
    <xf numFmtId="0" fontId="11" fillId="0" borderId="0" xfId="1" applyFont="1" applyFill="1" applyAlignment="1">
      <alignment horizontal="left" vertical="center"/>
    </xf>
    <xf numFmtId="0" fontId="12" fillId="0" borderId="0" xfId="1" applyFont="1">
      <alignment vertical="center"/>
    </xf>
    <xf numFmtId="0" fontId="2" fillId="0" borderId="0" xfId="1" applyFont="1" applyFill="1">
      <alignment vertical="center"/>
    </xf>
    <xf numFmtId="2" fontId="9" fillId="0" borderId="0" xfId="1" applyNumberFormat="1" applyFont="1" applyAlignment="1" applyProtection="1">
      <alignment vertical="center" shrinkToFit="1"/>
    </xf>
    <xf numFmtId="0" fontId="10" fillId="0" borderId="0" xfId="1" applyFont="1" applyAlignment="1" applyProtection="1">
      <alignment vertical="center" shrinkToFit="1"/>
    </xf>
    <xf numFmtId="177" fontId="10" fillId="0" borderId="0" xfId="1" applyNumberFormat="1" applyFont="1" applyAlignment="1" applyProtection="1">
      <alignment vertical="center" shrinkToFit="1"/>
    </xf>
    <xf numFmtId="0" fontId="11" fillId="0" borderId="1" xfId="1" applyFont="1" applyBorder="1" applyAlignment="1">
      <alignment horizontal="center" vertical="center"/>
    </xf>
    <xf numFmtId="0" fontId="11" fillId="0" borderId="2" xfId="1" applyFont="1" applyFill="1" applyBorder="1" applyAlignment="1">
      <alignment horizontal="center" vertical="center"/>
    </xf>
    <xf numFmtId="0" fontId="11" fillId="0" borderId="3" xfId="1" applyFont="1" applyFill="1" applyBorder="1" applyAlignment="1">
      <alignment horizontal="center" vertical="center"/>
    </xf>
    <xf numFmtId="0" fontId="11" fillId="0" borderId="2" xfId="1" applyFont="1" applyBorder="1" applyAlignment="1">
      <alignment horizontal="center" vertical="center" wrapText="1"/>
    </xf>
    <xf numFmtId="0" fontId="13" fillId="0" borderId="1" xfId="1" applyFont="1" applyFill="1" applyBorder="1" applyAlignment="1">
      <alignment horizontal="center" vertical="center"/>
    </xf>
    <xf numFmtId="0" fontId="2" fillId="0" borderId="4" xfId="1" applyFont="1" applyBorder="1" applyAlignment="1">
      <alignment horizontal="left" vertical="center"/>
    </xf>
    <xf numFmtId="0" fontId="2" fillId="0" borderId="5" xfId="1" applyFont="1" applyBorder="1" applyAlignment="1">
      <alignment horizontal="center" vertical="center"/>
    </xf>
    <xf numFmtId="0" fontId="2" fillId="0" borderId="6" xfId="1" applyFont="1" applyFill="1" applyBorder="1" applyAlignment="1">
      <alignment horizontal="center" vertical="center"/>
    </xf>
    <xf numFmtId="0" fontId="2" fillId="0" borderId="7" xfId="1" applyFont="1" applyFill="1" applyBorder="1" applyAlignment="1">
      <alignment horizontal="center" vertical="center"/>
    </xf>
    <xf numFmtId="0" fontId="14" fillId="0" borderId="5" xfId="1" applyFont="1" applyBorder="1" applyAlignment="1">
      <alignment horizontal="center" vertical="center" wrapText="1"/>
    </xf>
    <xf numFmtId="178" fontId="9" fillId="0" borderId="0" xfId="1" applyNumberFormat="1" applyFont="1" applyAlignment="1" applyProtection="1">
      <alignment vertical="center" shrinkToFit="1"/>
    </xf>
    <xf numFmtId="0" fontId="10" fillId="0" borderId="0" xfId="1" applyFont="1" applyAlignment="1">
      <alignment vertical="center" shrinkToFit="1"/>
    </xf>
    <xf numFmtId="0" fontId="2" fillId="0" borderId="8" xfId="1" applyFont="1" applyBorder="1" applyAlignment="1">
      <alignment horizontal="center" vertical="center" textRotation="255"/>
    </xf>
    <xf numFmtId="38" fontId="0" fillId="0" borderId="9" xfId="2" applyFont="1" applyBorder="1" applyAlignment="1">
      <alignment vertical="center" wrapText="1"/>
    </xf>
    <xf numFmtId="38" fontId="0" fillId="0" borderId="5" xfId="2" applyFont="1" applyFill="1" applyBorder="1" applyAlignment="1">
      <alignment horizontal="left" vertical="center" indent="1" shrinkToFit="1"/>
    </xf>
    <xf numFmtId="38" fontId="5" fillId="0" borderId="10" xfId="2" applyFont="1" applyFill="1" applyBorder="1" applyAlignment="1" applyProtection="1">
      <alignment horizontal="right" vertical="center"/>
    </xf>
    <xf numFmtId="38" fontId="15" fillId="0" borderId="8" xfId="2" applyFont="1" applyFill="1" applyBorder="1" applyAlignment="1">
      <alignment horizontal="right" vertical="center"/>
    </xf>
    <xf numFmtId="0" fontId="14" fillId="0" borderId="0" xfId="1" applyFont="1" applyFill="1" applyBorder="1" applyAlignment="1">
      <alignment vertical="center"/>
    </xf>
    <xf numFmtId="38" fontId="0" fillId="0" borderId="11" xfId="2" applyFont="1" applyBorder="1" applyAlignment="1">
      <alignment horizontal="center" vertical="center" wrapText="1"/>
    </xf>
    <xf numFmtId="0" fontId="2" fillId="0" borderId="12" xfId="1" applyFont="1" applyBorder="1" applyAlignment="1">
      <alignment horizontal="center" vertical="center"/>
    </xf>
    <xf numFmtId="0" fontId="2" fillId="2" borderId="5" xfId="1" applyFont="1" applyFill="1" applyBorder="1" applyAlignment="1" applyProtection="1">
      <alignment vertical="center"/>
      <protection locked="0"/>
    </xf>
    <xf numFmtId="0" fontId="2" fillId="0" borderId="2" xfId="1" applyFont="1" applyFill="1" applyBorder="1" applyAlignment="1">
      <alignment horizontal="center" vertical="center"/>
    </xf>
    <xf numFmtId="0" fontId="2" fillId="0" borderId="3" xfId="1" applyFont="1" applyFill="1" applyBorder="1" applyAlignment="1">
      <alignment horizontal="center" vertical="center"/>
    </xf>
    <xf numFmtId="38" fontId="8" fillId="0" borderId="5" xfId="2" applyFont="1" applyFill="1" applyBorder="1" applyAlignment="1">
      <alignment horizontal="right" vertical="center"/>
    </xf>
    <xf numFmtId="0" fontId="10" fillId="0" borderId="0" xfId="1" applyNumberFormat="1" applyFont="1" applyAlignment="1" applyProtection="1">
      <alignment vertical="center" shrinkToFit="1"/>
    </xf>
    <xf numFmtId="0" fontId="2" fillId="0" borderId="13" xfId="1" applyFont="1" applyBorder="1" applyAlignment="1">
      <alignment horizontal="center" vertical="center" textRotation="255"/>
    </xf>
    <xf numFmtId="38" fontId="0" fillId="0" borderId="0" xfId="2" applyFont="1" applyBorder="1" applyAlignment="1">
      <alignment vertical="center" wrapText="1"/>
    </xf>
    <xf numFmtId="38" fontId="2" fillId="0" borderId="5" xfId="2" applyFont="1" applyFill="1" applyBorder="1" applyAlignment="1">
      <alignment horizontal="left" vertical="center" indent="1" shrinkToFit="1"/>
    </xf>
    <xf numFmtId="38" fontId="15" fillId="0" borderId="13" xfId="2" applyFont="1" applyFill="1" applyBorder="1" applyAlignment="1">
      <alignment horizontal="right" vertical="center"/>
    </xf>
    <xf numFmtId="0" fontId="12" fillId="0" borderId="0" xfId="1" applyFont="1" applyBorder="1" applyAlignment="1">
      <alignment horizontal="center" vertical="center" wrapText="1"/>
    </xf>
    <xf numFmtId="38" fontId="0" fillId="0" borderId="14" xfId="2" applyFont="1" applyBorder="1" applyAlignment="1">
      <alignment horizontal="center" vertical="center" wrapText="1"/>
    </xf>
    <xf numFmtId="0" fontId="2" fillId="0" borderId="15" xfId="1" applyFont="1" applyBorder="1" applyAlignment="1">
      <alignment horizontal="center" vertical="center"/>
    </xf>
    <xf numFmtId="38" fontId="8" fillId="0" borderId="5" xfId="2" applyFont="1" applyBorder="1" applyAlignment="1">
      <alignment horizontal="right" vertical="center"/>
    </xf>
    <xf numFmtId="38" fontId="16" fillId="0" borderId="16" xfId="2" applyFont="1" applyFill="1" applyBorder="1" applyAlignment="1">
      <alignment horizontal="center" vertical="center" textRotation="255"/>
    </xf>
    <xf numFmtId="38" fontId="0" fillId="0" borderId="17" xfId="2" applyFont="1" applyFill="1" applyBorder="1" applyAlignment="1">
      <alignment horizontal="left" vertical="center" indent="1"/>
    </xf>
    <xf numFmtId="38" fontId="5" fillId="0" borderId="18" xfId="2" applyFont="1" applyFill="1" applyBorder="1" applyAlignment="1">
      <alignment horizontal="right" vertical="center"/>
    </xf>
    <xf numFmtId="0" fontId="8" fillId="2" borderId="5" xfId="1" applyFont="1" applyFill="1" applyBorder="1" applyAlignment="1" applyProtection="1">
      <alignment vertical="center"/>
      <protection locked="0"/>
    </xf>
    <xf numFmtId="3" fontId="2" fillId="0" borderId="2" xfId="1" applyNumberFormat="1" applyFont="1" applyFill="1" applyBorder="1" applyAlignment="1">
      <alignment horizontal="center" vertical="center"/>
    </xf>
    <xf numFmtId="3" fontId="2" fillId="0" borderId="3" xfId="1" applyNumberFormat="1" applyFont="1" applyFill="1" applyBorder="1" applyAlignment="1">
      <alignment horizontal="center" vertical="center"/>
    </xf>
    <xf numFmtId="0" fontId="10" fillId="0" borderId="0" xfId="1" applyFont="1" applyProtection="1">
      <alignment vertical="center"/>
    </xf>
    <xf numFmtId="38" fontId="0" fillId="0" borderId="19" xfId="2" applyFont="1" applyBorder="1" applyAlignment="1">
      <alignment vertical="center" wrapText="1"/>
    </xf>
    <xf numFmtId="38" fontId="16" fillId="0" borderId="17" xfId="2" applyFont="1" applyFill="1" applyBorder="1" applyAlignment="1">
      <alignment horizontal="center" vertical="center" textRotation="255"/>
    </xf>
    <xf numFmtId="38" fontId="0" fillId="0" borderId="14" xfId="2" applyFont="1" applyFill="1" applyBorder="1" applyAlignment="1">
      <alignment horizontal="left" vertical="center" indent="1"/>
    </xf>
    <xf numFmtId="38" fontId="15" fillId="0" borderId="20" xfId="2" applyFont="1" applyFill="1" applyBorder="1" applyAlignment="1">
      <alignment horizontal="right" vertical="center"/>
    </xf>
    <xf numFmtId="0" fontId="11" fillId="0" borderId="0" xfId="1" applyFont="1" applyBorder="1" applyAlignment="1">
      <alignment vertical="center" shrinkToFit="1"/>
    </xf>
    <xf numFmtId="38" fontId="0" fillId="0" borderId="21" xfId="2" applyFont="1" applyBorder="1" applyAlignment="1">
      <alignment vertical="center" shrinkToFit="1"/>
    </xf>
    <xf numFmtId="38" fontId="2" fillId="0" borderId="4" xfId="2" applyFont="1" applyFill="1" applyBorder="1" applyAlignment="1">
      <alignment horizontal="left" vertical="center" indent="1"/>
    </xf>
    <xf numFmtId="38" fontId="2" fillId="0" borderId="22" xfId="2" applyFont="1" applyFill="1" applyBorder="1" applyAlignment="1">
      <alignment horizontal="left" vertical="center" indent="1"/>
    </xf>
    <xf numFmtId="38" fontId="5" fillId="0" borderId="23" xfId="2" applyFont="1" applyFill="1" applyBorder="1" applyAlignment="1" applyProtection="1">
      <alignment horizontal="right" vertical="center"/>
      <protection locked="0"/>
    </xf>
    <xf numFmtId="38" fontId="15" fillId="0" borderId="24" xfId="2" applyFont="1" applyFill="1" applyBorder="1" applyAlignment="1">
      <alignment vertical="center"/>
    </xf>
    <xf numFmtId="38" fontId="0" fillId="0" borderId="25" xfId="2" applyFont="1" applyBorder="1" applyAlignment="1">
      <alignment horizontal="center" vertical="center" wrapText="1"/>
    </xf>
    <xf numFmtId="0" fontId="2" fillId="0" borderId="26" xfId="1" applyFont="1" applyBorder="1" applyAlignment="1">
      <alignment horizontal="center" vertical="center"/>
    </xf>
    <xf numFmtId="3" fontId="2" fillId="0" borderId="6" xfId="1" applyNumberFormat="1" applyFont="1" applyFill="1" applyBorder="1" applyAlignment="1">
      <alignment horizontal="center" vertical="center"/>
    </xf>
    <xf numFmtId="3" fontId="2" fillId="0" borderId="7" xfId="1" applyNumberFormat="1" applyFont="1" applyFill="1" applyBorder="1" applyAlignment="1">
      <alignment horizontal="center" vertical="center"/>
    </xf>
    <xf numFmtId="0" fontId="2" fillId="0" borderId="0" xfId="1" applyFont="1" applyBorder="1" applyAlignment="1">
      <alignment horizontal="center" vertical="center"/>
    </xf>
    <xf numFmtId="38" fontId="0" fillId="0" borderId="27" xfId="2" applyFont="1" applyBorder="1" applyAlignment="1">
      <alignment vertical="center" wrapText="1"/>
    </xf>
    <xf numFmtId="38" fontId="0" fillId="0" borderId="28" xfId="2" applyFont="1" applyFill="1" applyBorder="1" applyAlignment="1">
      <alignment horizontal="left" vertical="center" wrapText="1" indent="1"/>
    </xf>
    <xf numFmtId="38" fontId="2" fillId="0" borderId="29" xfId="2" applyFont="1" applyFill="1" applyBorder="1" applyAlignment="1">
      <alignment horizontal="left" vertical="center" wrapText="1" indent="1"/>
    </xf>
    <xf numFmtId="38" fontId="5" fillId="0" borderId="30" xfId="2" applyFont="1" applyFill="1" applyBorder="1" applyAlignment="1" applyProtection="1">
      <alignment horizontal="right" vertical="center"/>
      <protection locked="0"/>
    </xf>
    <xf numFmtId="38" fontId="15" fillId="0" borderId="5" xfId="2" applyFont="1" applyFill="1" applyBorder="1" applyAlignment="1">
      <alignment vertical="center"/>
    </xf>
    <xf numFmtId="0" fontId="2" fillId="0" borderId="30" xfId="1" applyFont="1" applyBorder="1" applyAlignment="1">
      <alignment horizontal="center" vertical="center"/>
    </xf>
    <xf numFmtId="0" fontId="2" fillId="0" borderId="31" xfId="1" applyFont="1" applyBorder="1" applyAlignment="1">
      <alignment horizontal="center" vertical="center" wrapText="1"/>
    </xf>
    <xf numFmtId="0" fontId="2" fillId="0" borderId="32" xfId="1" applyFont="1" applyBorder="1" applyAlignment="1">
      <alignment horizontal="center" vertical="center" wrapText="1"/>
    </xf>
    <xf numFmtId="0" fontId="2" fillId="0" borderId="7" xfId="1" applyFont="1" applyBorder="1" applyAlignment="1">
      <alignment horizontal="center" vertical="center" wrapText="1"/>
    </xf>
    <xf numFmtId="0" fontId="2" fillId="0" borderId="0" xfId="1" applyFont="1" applyBorder="1" applyAlignment="1">
      <alignment vertical="center" wrapText="1"/>
    </xf>
    <xf numFmtId="178" fontId="2" fillId="0" borderId="5" xfId="1" applyNumberFormat="1" applyFont="1" applyFill="1" applyBorder="1" applyAlignment="1" applyProtection="1">
      <alignment vertical="center"/>
    </xf>
    <xf numFmtId="0" fontId="2" fillId="0" borderId="0" xfId="1" applyFont="1" applyBorder="1" applyAlignment="1">
      <alignment vertical="center" shrinkToFit="1"/>
    </xf>
    <xf numFmtId="38" fontId="0" fillId="0" borderId="33" xfId="2" applyFont="1" applyBorder="1" applyAlignment="1">
      <alignment vertical="center" wrapText="1"/>
    </xf>
    <xf numFmtId="38" fontId="0" fillId="0" borderId="5" xfId="2" applyFont="1" applyFill="1" applyBorder="1" applyAlignment="1">
      <alignment horizontal="left" vertical="center" indent="1"/>
    </xf>
    <xf numFmtId="38" fontId="2" fillId="0" borderId="5" xfId="2" applyFont="1" applyFill="1" applyBorder="1" applyAlignment="1">
      <alignment horizontal="left" vertical="center" indent="1"/>
    </xf>
    <xf numFmtId="38" fontId="5" fillId="0" borderId="34" xfId="2" applyFont="1" applyFill="1" applyBorder="1" applyAlignment="1" applyProtection="1">
      <alignment horizontal="right" vertical="center"/>
      <protection locked="0"/>
    </xf>
    <xf numFmtId="38" fontId="15" fillId="0" borderId="35" xfId="2" applyFont="1" applyFill="1" applyBorder="1" applyAlignment="1">
      <alignment vertical="center"/>
    </xf>
    <xf numFmtId="0" fontId="2" fillId="0" borderId="36" xfId="1" applyFont="1" applyBorder="1" applyAlignment="1">
      <alignment horizontal="center" vertical="center"/>
    </xf>
    <xf numFmtId="0" fontId="2" fillId="0" borderId="28" xfId="1" applyFont="1" applyBorder="1" applyAlignment="1">
      <alignment horizontal="center" vertical="center" wrapText="1"/>
    </xf>
    <xf numFmtId="0" fontId="2" fillId="0" borderId="37" xfId="1" applyFont="1" applyBorder="1" applyAlignment="1">
      <alignment horizontal="center" vertical="center" wrapText="1"/>
    </xf>
    <xf numFmtId="0" fontId="2" fillId="0" borderId="5" xfId="1" applyFont="1" applyBorder="1" applyAlignment="1">
      <alignment horizontal="center" vertical="center" wrapText="1"/>
    </xf>
    <xf numFmtId="38" fontId="8" fillId="0" borderId="5" xfId="2" applyFont="1" applyFill="1" applyBorder="1" applyAlignment="1" applyProtection="1">
      <alignment horizontal="right" vertical="center"/>
    </xf>
    <xf numFmtId="0" fontId="14" fillId="0" borderId="0" xfId="1" applyFont="1" applyAlignment="1">
      <alignment vertical="center" wrapText="1"/>
    </xf>
    <xf numFmtId="179" fontId="2" fillId="0" borderId="5" xfId="1" applyNumberFormat="1" applyFont="1" applyFill="1" applyBorder="1" applyAlignment="1" applyProtection="1">
      <alignment horizontal="right" vertical="center"/>
    </xf>
    <xf numFmtId="0" fontId="2" fillId="0" borderId="20" xfId="1" applyFont="1" applyBorder="1" applyAlignment="1">
      <alignment horizontal="center" vertical="center" textRotation="255"/>
    </xf>
    <xf numFmtId="38" fontId="0" fillId="0" borderId="38" xfId="2" applyFont="1" applyBorder="1" applyAlignment="1">
      <alignment vertical="center" wrapText="1"/>
    </xf>
    <xf numFmtId="0" fontId="2" fillId="0" borderId="18" xfId="1" applyFont="1" applyBorder="1" applyAlignment="1">
      <alignment horizontal="center" vertical="center"/>
    </xf>
    <xf numFmtId="0" fontId="2" fillId="0" borderId="39" xfId="1" applyFont="1" applyBorder="1" applyAlignment="1">
      <alignment horizontal="center" vertical="center" wrapText="1"/>
    </xf>
    <xf numFmtId="38" fontId="14" fillId="0" borderId="13" xfId="2" applyFont="1" applyFill="1" applyBorder="1" applyAlignment="1" applyProtection="1">
      <alignment vertical="center" wrapText="1"/>
    </xf>
    <xf numFmtId="38" fontId="0" fillId="0" borderId="0" xfId="2" applyFont="1" applyFill="1" applyBorder="1" applyAlignment="1" applyProtection="1">
      <alignment vertical="center"/>
    </xf>
    <xf numFmtId="38" fontId="0" fillId="0" borderId="0" xfId="2" applyFont="1" applyFill="1" applyBorder="1" applyAlignment="1" applyProtection="1">
      <alignment vertical="center" shrinkToFit="1"/>
    </xf>
    <xf numFmtId="0" fontId="2" fillId="0" borderId="5" xfId="1" applyFont="1" applyBorder="1" applyAlignment="1">
      <alignment horizontal="center" vertical="center" textRotation="255"/>
    </xf>
    <xf numFmtId="38" fontId="0" fillId="0" borderId="40" xfId="2" applyFont="1" applyBorder="1" applyAlignment="1">
      <alignment vertical="center" wrapText="1"/>
    </xf>
    <xf numFmtId="38" fontId="5" fillId="0" borderId="6" xfId="2" applyFont="1" applyFill="1" applyBorder="1" applyAlignment="1" applyProtection="1">
      <alignment horizontal="right" vertical="center"/>
      <protection locked="0"/>
    </xf>
    <xf numFmtId="38" fontId="0" fillId="0" borderId="20" xfId="2" applyFont="1" applyBorder="1" applyAlignment="1">
      <alignment vertical="center" wrapText="1"/>
    </xf>
    <xf numFmtId="0" fontId="8" fillId="0" borderId="0" xfId="1" applyFont="1" applyFill="1" applyBorder="1" applyAlignment="1">
      <alignment vertical="center"/>
    </xf>
    <xf numFmtId="0" fontId="8" fillId="0" borderId="0" xfId="1" applyFont="1" applyAlignment="1">
      <alignment horizontal="center" vertical="center"/>
    </xf>
    <xf numFmtId="0" fontId="9" fillId="0" borderId="0" xfId="1" applyFont="1" applyAlignment="1">
      <alignment vertical="center"/>
    </xf>
    <xf numFmtId="0" fontId="9" fillId="0" borderId="39" xfId="1" applyFont="1" applyBorder="1" applyAlignment="1">
      <alignment vertical="center"/>
    </xf>
    <xf numFmtId="38" fontId="0" fillId="0" borderId="5" xfId="2" applyFont="1" applyFill="1" applyBorder="1" applyAlignment="1">
      <alignment horizontal="left" vertical="center" wrapText="1" indent="1"/>
    </xf>
    <xf numFmtId="38" fontId="2" fillId="0" borderId="5" xfId="2" applyFont="1" applyFill="1" applyBorder="1" applyAlignment="1">
      <alignment horizontal="left" vertical="center" wrapText="1" indent="1"/>
    </xf>
    <xf numFmtId="0" fontId="9" fillId="0" borderId="5" xfId="1" applyFont="1" applyFill="1" applyBorder="1" applyAlignment="1" applyProtection="1">
      <alignment horizontal="center" vertical="center" wrapText="1" shrinkToFit="1"/>
      <protection locked="0"/>
    </xf>
    <xf numFmtId="0" fontId="9" fillId="0" borderId="41" xfId="1" applyFont="1" applyFill="1" applyBorder="1" applyAlignment="1" applyProtection="1">
      <alignment horizontal="distributed" vertical="center" shrinkToFit="1"/>
      <protection locked="0"/>
    </xf>
    <xf numFmtId="176" fontId="9" fillId="2" borderId="42" xfId="1" applyNumberFormat="1" applyFont="1" applyFill="1" applyBorder="1" applyAlignment="1" applyProtection="1">
      <alignment vertical="center" shrinkToFit="1"/>
      <protection locked="0"/>
    </xf>
    <xf numFmtId="0" fontId="9" fillId="2" borderId="0" xfId="1" applyNumberFormat="1" applyFont="1" applyFill="1" applyBorder="1" applyAlignment="1" applyProtection="1">
      <alignment horizontal="left" vertical="center" shrinkToFit="1"/>
      <protection locked="0"/>
    </xf>
    <xf numFmtId="0" fontId="9" fillId="0" borderId="37" xfId="1" applyFont="1" applyFill="1" applyBorder="1" applyAlignment="1" applyProtection="1">
      <alignment horizontal="distributed" vertical="center" shrinkToFit="1"/>
      <protection locked="0"/>
    </xf>
    <xf numFmtId="176" fontId="9" fillId="2" borderId="37" xfId="1" applyNumberFormat="1" applyFont="1" applyFill="1" applyBorder="1" applyAlignment="1" applyProtection="1">
      <alignment vertical="center" shrinkToFit="1"/>
      <protection locked="0"/>
    </xf>
    <xf numFmtId="0" fontId="9" fillId="2" borderId="27" xfId="1" applyNumberFormat="1" applyFont="1" applyFill="1" applyBorder="1" applyAlignment="1" applyProtection="1">
      <alignment horizontal="left" vertical="center" shrinkToFit="1"/>
      <protection locked="0"/>
    </xf>
    <xf numFmtId="177" fontId="9" fillId="0" borderId="0" xfId="1" applyNumberFormat="1" applyFont="1" applyAlignment="1" applyProtection="1">
      <alignment vertical="center" shrinkToFit="1"/>
    </xf>
    <xf numFmtId="38" fontId="5" fillId="0" borderId="5" xfId="2" applyFont="1" applyFill="1" applyBorder="1" applyAlignment="1" applyProtection="1">
      <alignment horizontal="right" vertical="center"/>
      <protection locked="0"/>
    </xf>
    <xf numFmtId="0" fontId="9" fillId="0" borderId="43" xfId="1" applyFont="1" applyFill="1" applyBorder="1" applyAlignment="1" applyProtection="1">
      <alignment horizontal="distributed" vertical="center" shrinkToFit="1"/>
      <protection locked="0"/>
    </xf>
    <xf numFmtId="176" fontId="9" fillId="2" borderId="44" xfId="1" applyNumberFormat="1" applyFont="1" applyFill="1" applyBorder="1" applyAlignment="1" applyProtection="1">
      <alignment vertical="center" shrinkToFit="1"/>
      <protection locked="0"/>
    </xf>
    <xf numFmtId="0" fontId="9" fillId="2" borderId="45" xfId="1" applyNumberFormat="1" applyFont="1" applyFill="1" applyBorder="1" applyAlignment="1" applyProtection="1">
      <alignment horizontal="left" vertical="center" shrinkToFit="1"/>
      <protection locked="0"/>
    </xf>
    <xf numFmtId="0" fontId="9" fillId="0" borderId="45" xfId="1" applyFont="1" applyFill="1" applyBorder="1" applyAlignment="1" applyProtection="1">
      <alignment horizontal="distributed" vertical="center" shrinkToFit="1"/>
      <protection locked="0"/>
    </xf>
    <xf numFmtId="176" fontId="9" fillId="2" borderId="45" xfId="1" applyNumberFormat="1" applyFont="1" applyFill="1" applyBorder="1" applyAlignment="1" applyProtection="1">
      <alignment vertical="center" shrinkToFit="1"/>
      <protection locked="0"/>
    </xf>
    <xf numFmtId="0" fontId="9" fillId="2" borderId="46" xfId="1" applyNumberFormat="1" applyFont="1" applyFill="1" applyBorder="1" applyAlignment="1" applyProtection="1">
      <alignment horizontal="left" vertical="center" shrinkToFit="1"/>
      <protection locked="0"/>
    </xf>
    <xf numFmtId="38" fontId="1" fillId="0" borderId="31" xfId="2" applyFont="1" applyFill="1" applyBorder="1" applyAlignment="1">
      <alignment vertical="center" shrinkToFit="1"/>
    </xf>
    <xf numFmtId="38" fontId="5" fillId="0" borderId="35" xfId="2" applyFont="1" applyFill="1" applyBorder="1" applyAlignment="1" applyProtection="1">
      <alignment horizontal="right" vertical="center"/>
      <protection locked="0"/>
    </xf>
    <xf numFmtId="0" fontId="9" fillId="0" borderId="39" xfId="1" applyFont="1" applyFill="1" applyBorder="1" applyAlignment="1" applyProtection="1">
      <alignment horizontal="distributed" vertical="center" shrinkToFit="1"/>
      <protection locked="0"/>
    </xf>
    <xf numFmtId="176" fontId="9" fillId="2" borderId="39" xfId="1" applyNumberFormat="1" applyFont="1" applyFill="1" applyBorder="1" applyAlignment="1" applyProtection="1">
      <alignment vertical="center" shrinkToFit="1"/>
      <protection locked="0"/>
    </xf>
    <xf numFmtId="0" fontId="9" fillId="2" borderId="38" xfId="1" applyNumberFormat="1" applyFont="1" applyFill="1" applyBorder="1" applyAlignment="1" applyProtection="1">
      <alignment horizontal="left" vertical="center" shrinkToFit="1"/>
      <protection locked="0"/>
    </xf>
    <xf numFmtId="38" fontId="0" fillId="0" borderId="40" xfId="2" applyFont="1" applyFill="1" applyBorder="1" applyAlignment="1">
      <alignment vertical="center" wrapText="1"/>
    </xf>
    <xf numFmtId="38" fontId="5" fillId="0" borderId="7" xfId="2" applyFont="1" applyFill="1" applyBorder="1" applyAlignment="1" applyProtection="1">
      <alignment horizontal="right" vertical="center"/>
      <protection locked="0"/>
    </xf>
    <xf numFmtId="0" fontId="9" fillId="0" borderId="5" xfId="1" applyFont="1" applyFill="1" applyBorder="1" applyAlignment="1" applyProtection="1">
      <alignment horizontal="center" vertical="center" shrinkToFit="1"/>
      <protection locked="0"/>
    </xf>
    <xf numFmtId="0" fontId="9" fillId="0" borderId="47" xfId="1" applyFont="1" applyFill="1" applyBorder="1" applyAlignment="1" applyProtection="1">
      <alignment vertical="center" shrinkToFit="1"/>
      <protection locked="0"/>
    </xf>
    <xf numFmtId="178" fontId="9" fillId="2" borderId="48" xfId="1" applyNumberFormat="1" applyFont="1" applyFill="1" applyBorder="1" applyAlignment="1" applyProtection="1">
      <alignment horizontal="center" vertical="center" shrinkToFit="1"/>
      <protection locked="0"/>
    </xf>
    <xf numFmtId="178" fontId="9" fillId="2" borderId="49" xfId="1" applyNumberFormat="1" applyFont="1" applyFill="1" applyBorder="1" applyAlignment="1" applyProtection="1">
      <alignment horizontal="center" vertical="center" shrinkToFit="1"/>
      <protection locked="0"/>
    </xf>
    <xf numFmtId="178" fontId="9" fillId="2" borderId="50" xfId="1" applyNumberFormat="1" applyFont="1" applyFill="1" applyBorder="1" applyAlignment="1" applyProtection="1">
      <alignment horizontal="center" vertical="center" shrinkToFit="1"/>
      <protection locked="0"/>
    </xf>
    <xf numFmtId="38" fontId="0" fillId="0" borderId="13" xfId="2" applyFont="1" applyFill="1" applyBorder="1" applyAlignment="1">
      <alignment vertical="center" wrapText="1"/>
    </xf>
    <xf numFmtId="0" fontId="9" fillId="0" borderId="51" xfId="1" applyFont="1" applyFill="1" applyBorder="1" applyAlignment="1" applyProtection="1">
      <alignment vertical="center" shrinkToFit="1"/>
      <protection locked="0"/>
    </xf>
    <xf numFmtId="178" fontId="9" fillId="2" borderId="44" xfId="1" applyNumberFormat="1" applyFont="1" applyFill="1" applyBorder="1" applyAlignment="1" applyProtection="1">
      <alignment horizontal="center" vertical="center" shrinkToFit="1"/>
      <protection locked="0"/>
    </xf>
    <xf numFmtId="178" fontId="9" fillId="2" borderId="45" xfId="1" applyNumberFormat="1" applyFont="1" applyFill="1" applyBorder="1" applyAlignment="1" applyProtection="1">
      <alignment horizontal="center" vertical="center" shrinkToFit="1"/>
      <protection locked="0"/>
    </xf>
    <xf numFmtId="178" fontId="9" fillId="2" borderId="46" xfId="1" applyNumberFormat="1" applyFont="1" applyFill="1" applyBorder="1" applyAlignment="1" applyProtection="1">
      <alignment horizontal="center" vertical="center" shrinkToFit="1"/>
      <protection locked="0"/>
    </xf>
    <xf numFmtId="38" fontId="0" fillId="0" borderId="20" xfId="2" applyFont="1" applyFill="1" applyBorder="1" applyAlignment="1">
      <alignment vertical="center" wrapText="1"/>
    </xf>
    <xf numFmtId="0" fontId="9" fillId="0" borderId="52" xfId="1" applyFont="1" applyFill="1" applyBorder="1" applyAlignment="1" applyProtection="1">
      <alignment vertical="center" shrinkToFit="1"/>
      <protection locked="0"/>
    </xf>
    <xf numFmtId="178" fontId="9" fillId="2" borderId="53" xfId="1" applyNumberFormat="1" applyFont="1" applyFill="1" applyBorder="1" applyAlignment="1" applyProtection="1">
      <alignment horizontal="center" vertical="center" shrinkToFit="1"/>
      <protection locked="0"/>
    </xf>
    <xf numFmtId="178" fontId="9" fillId="2" borderId="54" xfId="1" applyNumberFormat="1" applyFont="1" applyFill="1" applyBorder="1" applyAlignment="1" applyProtection="1">
      <alignment horizontal="center" vertical="center" shrinkToFit="1"/>
      <protection locked="0"/>
    </xf>
    <xf numFmtId="178" fontId="9" fillId="2" borderId="55" xfId="1" applyNumberFormat="1" applyFont="1" applyFill="1" applyBorder="1" applyAlignment="1" applyProtection="1">
      <alignment horizontal="center" vertical="center" shrinkToFit="1"/>
      <protection locked="0"/>
    </xf>
    <xf numFmtId="38" fontId="11" fillId="0" borderId="6" xfId="2" applyFont="1" applyBorder="1" applyAlignment="1">
      <alignment horizontal="center" vertical="center" wrapText="1"/>
    </xf>
    <xf numFmtId="38" fontId="11" fillId="0" borderId="32" xfId="2" applyFont="1" applyBorder="1" applyAlignment="1">
      <alignment horizontal="center" vertical="center" wrapText="1"/>
    </xf>
    <xf numFmtId="38" fontId="11" fillId="0" borderId="7" xfId="2" applyFont="1" applyBorder="1" applyAlignment="1">
      <alignment horizontal="center" vertical="center" wrapText="1"/>
    </xf>
    <xf numFmtId="38" fontId="17" fillId="0" borderId="0" xfId="2" applyFont="1" applyFill="1" applyBorder="1" applyAlignment="1" applyProtection="1">
      <alignment horizontal="right" vertical="center"/>
    </xf>
    <xf numFmtId="38" fontId="17" fillId="0" borderId="0" xfId="2" applyFont="1" applyFill="1" applyBorder="1" applyAlignment="1" applyProtection="1">
      <alignment horizontal="right" vertical="center" shrinkToFit="1"/>
    </xf>
    <xf numFmtId="38" fontId="11" fillId="0" borderId="5" xfId="2" applyFont="1" applyBorder="1" applyAlignment="1">
      <alignment horizontal="center" vertical="center" wrapText="1"/>
    </xf>
    <xf numFmtId="180" fontId="11" fillId="0" borderId="6" xfId="2" applyNumberFormat="1" applyFont="1" applyBorder="1" applyAlignment="1">
      <alignment horizontal="right" vertical="center" wrapText="1"/>
    </xf>
    <xf numFmtId="38" fontId="11" fillId="0" borderId="7" xfId="2" applyFont="1" applyBorder="1" applyAlignment="1">
      <alignment horizontal="left" vertical="center" wrapText="1"/>
    </xf>
    <xf numFmtId="0" fontId="2" fillId="0" borderId="0" xfId="1" applyFont="1" applyFill="1" applyBorder="1" applyAlignment="1">
      <alignment vertical="center"/>
    </xf>
    <xf numFmtId="0" fontId="2" fillId="0" borderId="0" xfId="1" applyFont="1" applyFill="1" applyAlignment="1">
      <alignment vertical="center"/>
    </xf>
    <xf numFmtId="0" fontId="12" fillId="0" borderId="0" xfId="3" applyFont="1" applyAlignment="1">
      <alignment horizontal="right" vertical="center"/>
    </xf>
    <xf numFmtId="0" fontId="2" fillId="0" borderId="0" xfId="3" applyFont="1" applyBorder="1" applyAlignment="1">
      <alignment horizontal="distributed" vertical="center"/>
    </xf>
    <xf numFmtId="0" fontId="14" fillId="0" borderId="0" xfId="3" applyFont="1" applyAlignment="1">
      <alignment vertical="center" shrinkToFit="1"/>
    </xf>
    <xf numFmtId="0" fontId="12" fillId="0" borderId="0" xfId="3" applyFont="1" applyAlignment="1">
      <alignment horizontal="center" vertical="center"/>
    </xf>
    <xf numFmtId="0" fontId="2" fillId="0" borderId="0" xfId="3" applyFont="1" applyAlignment="1">
      <alignment horizontal="center" vertical="center"/>
    </xf>
    <xf numFmtId="0" fontId="2" fillId="0" borderId="0" xfId="3" applyFont="1" applyAlignment="1">
      <alignment horizontal="distributed" vertical="center" wrapText="1"/>
    </xf>
    <xf numFmtId="3" fontId="12" fillId="0" borderId="0" xfId="3" applyNumberFormat="1" applyFont="1" applyBorder="1" applyAlignment="1">
      <alignment horizontal="right" vertical="center"/>
    </xf>
    <xf numFmtId="0" fontId="14" fillId="0" borderId="0" xfId="3" applyFont="1" applyFill="1" applyBorder="1" applyAlignment="1">
      <alignment horizontal="distributed" vertical="center"/>
    </xf>
    <xf numFmtId="0" fontId="14" fillId="0" borderId="0" xfId="3" applyFont="1" applyFill="1" applyAlignment="1">
      <alignment vertical="center" shrinkToFit="1"/>
    </xf>
    <xf numFmtId="0" fontId="12" fillId="0" borderId="0" xfId="3" applyFont="1" applyBorder="1" applyAlignment="1">
      <alignment horizontal="right" vertical="center"/>
    </xf>
    <xf numFmtId="0" fontId="2" fillId="0" borderId="0" xfId="3" applyFont="1" applyAlignment="1">
      <alignment horizontal="distributed" vertical="center"/>
    </xf>
    <xf numFmtId="0" fontId="2" fillId="0" borderId="0" xfId="3" applyFont="1" applyAlignment="1">
      <alignment vertical="center" wrapText="1"/>
    </xf>
    <xf numFmtId="0" fontId="16" fillId="0" borderId="0" xfId="3" applyFont="1" applyAlignment="1">
      <alignment vertical="center" wrapText="1" shrinkToFit="1"/>
    </xf>
    <xf numFmtId="0" fontId="2" fillId="0" borderId="0" xfId="3" applyFont="1" applyAlignment="1">
      <alignment vertical="center"/>
    </xf>
    <xf numFmtId="38" fontId="12" fillId="0" borderId="0" xfId="2" applyFont="1" applyFill="1" applyBorder="1" applyAlignment="1" applyProtection="1">
      <alignment horizontal="right" vertical="center"/>
    </xf>
    <xf numFmtId="38" fontId="12" fillId="0" borderId="0" xfId="4" applyFont="1" applyFill="1" applyBorder="1" applyAlignment="1" applyProtection="1">
      <alignment horizontal="right" vertical="center"/>
    </xf>
    <xf numFmtId="0" fontId="22" fillId="0" borderId="0" xfId="3" applyFont="1" applyAlignment="1">
      <alignment vertical="center" wrapText="1" shrinkToFit="1"/>
    </xf>
    <xf numFmtId="0" fontId="2" fillId="0" borderId="0" xfId="1" applyFont="1" applyAlignment="1">
      <alignment horizontal="left" vertical="center"/>
    </xf>
    <xf numFmtId="0" fontId="2" fillId="0" borderId="0" xfId="1" applyFont="1" applyAlignment="1">
      <alignment horizontal="center" vertical="center" wrapText="1"/>
    </xf>
    <xf numFmtId="0" fontId="2" fillId="0" borderId="0" xfId="1" applyFont="1" applyAlignment="1">
      <alignment horizontal="distributed" vertical="center" wrapText="1"/>
    </xf>
    <xf numFmtId="3" fontId="2" fillId="0" borderId="0" xfId="1" applyNumberFormat="1" applyFont="1" applyAlignment="1">
      <alignment vertical="center" shrinkToFit="1"/>
    </xf>
    <xf numFmtId="0" fontId="2" fillId="0" borderId="0" xfId="1" applyFont="1" applyAlignment="1">
      <alignment horizontal="center" vertical="center"/>
    </xf>
    <xf numFmtId="0" fontId="27" fillId="0" borderId="0" xfId="1" applyFont="1" applyAlignment="1">
      <alignment vertical="center"/>
    </xf>
    <xf numFmtId="0" fontId="3" fillId="0" borderId="0" xfId="1" applyFont="1" applyAlignment="1">
      <alignment horizontal="right" vertical="center"/>
    </xf>
    <xf numFmtId="0" fontId="28" fillId="0" borderId="0" xfId="1" applyFont="1" applyAlignment="1">
      <alignment vertical="center"/>
    </xf>
    <xf numFmtId="0" fontId="29" fillId="0" borderId="0" xfId="1" applyFont="1" applyAlignment="1">
      <alignment horizontal="center" vertical="center"/>
    </xf>
    <xf numFmtId="0" fontId="28" fillId="0" borderId="0" xfId="1" applyFont="1" applyAlignment="1">
      <alignment vertical="center" shrinkToFit="1"/>
    </xf>
    <xf numFmtId="0" fontId="27" fillId="0" borderId="0" xfId="1" applyFont="1" applyAlignment="1">
      <alignment horizontal="center" vertical="center"/>
    </xf>
    <xf numFmtId="3" fontId="30" fillId="3" borderId="0" xfId="1" applyNumberFormat="1" applyFont="1" applyFill="1" applyBorder="1" applyAlignment="1">
      <alignment horizontal="right" vertical="center"/>
    </xf>
    <xf numFmtId="181" fontId="27" fillId="0" borderId="0" xfId="1" applyNumberFormat="1" applyFont="1" applyBorder="1" applyAlignment="1">
      <alignment vertical="center"/>
    </xf>
    <xf numFmtId="0" fontId="27" fillId="0" borderId="39" xfId="1" applyFont="1" applyBorder="1" applyAlignment="1">
      <alignment horizontal="center" vertical="center"/>
    </xf>
    <xf numFmtId="3" fontId="30" fillId="3" borderId="39" xfId="1" applyNumberFormat="1" applyFont="1" applyFill="1" applyBorder="1" applyAlignment="1">
      <alignment horizontal="right" vertical="center"/>
    </xf>
    <xf numFmtId="181" fontId="27" fillId="0" borderId="39" xfId="1" applyNumberFormat="1" applyFont="1" applyBorder="1" applyAlignment="1">
      <alignment vertical="center"/>
    </xf>
    <xf numFmtId="0" fontId="27" fillId="0" borderId="37" xfId="1" applyFont="1" applyBorder="1" applyAlignment="1">
      <alignment horizontal="center" vertical="center"/>
    </xf>
    <xf numFmtId="3" fontId="30" fillId="3" borderId="37" xfId="1" applyNumberFormat="1" applyFont="1" applyFill="1" applyBorder="1" applyAlignment="1">
      <alignment horizontal="right" vertical="center"/>
    </xf>
    <xf numFmtId="181" fontId="27" fillId="0" borderId="37" xfId="1" applyNumberFormat="1" applyFont="1" applyBorder="1" applyAlignment="1">
      <alignment vertical="center"/>
    </xf>
    <xf numFmtId="0" fontId="28" fillId="0" borderId="0" xfId="1" applyFont="1" applyAlignment="1">
      <alignment horizontal="right" vertical="center"/>
    </xf>
    <xf numFmtId="0" fontId="31" fillId="0" borderId="0" xfId="1" applyFont="1" applyAlignment="1">
      <alignment vertical="center"/>
    </xf>
    <xf numFmtId="0" fontId="32" fillId="0" borderId="0" xfId="1" applyFont="1" applyAlignment="1">
      <alignment vertical="center"/>
    </xf>
    <xf numFmtId="0" fontId="28" fillId="0" borderId="0" xfId="1" applyFont="1" applyAlignment="1">
      <alignment horizontal="right" vertical="center"/>
    </xf>
    <xf numFmtId="0" fontId="28" fillId="0" borderId="56" xfId="1" applyFont="1" applyBorder="1" applyAlignment="1">
      <alignment horizontal="center" vertical="center"/>
    </xf>
    <xf numFmtId="0" fontId="28" fillId="0" borderId="57" xfId="1" applyFont="1" applyBorder="1" applyAlignment="1">
      <alignment horizontal="center" vertical="center"/>
    </xf>
    <xf numFmtId="0" fontId="28" fillId="0" borderId="58" xfId="1" applyFont="1" applyBorder="1" applyAlignment="1">
      <alignment horizontal="center" vertical="center"/>
    </xf>
    <xf numFmtId="0" fontId="28" fillId="0" borderId="59" xfId="1" applyFont="1" applyBorder="1" applyAlignment="1">
      <alignment horizontal="center" vertical="center"/>
    </xf>
    <xf numFmtId="0" fontId="28" fillId="0" borderId="60" xfId="1" applyFont="1" applyBorder="1" applyAlignment="1">
      <alignment horizontal="center" vertical="center"/>
    </xf>
    <xf numFmtId="0" fontId="28" fillId="0" borderId="61" xfId="1" applyFont="1" applyBorder="1" applyAlignment="1">
      <alignment horizontal="center" vertical="center"/>
    </xf>
    <xf numFmtId="0" fontId="28" fillId="0" borderId="62" xfId="1" applyFont="1" applyBorder="1" applyAlignment="1">
      <alignment horizontal="center" vertical="center"/>
    </xf>
    <xf numFmtId="0" fontId="28" fillId="0" borderId="63" xfId="1" applyFont="1" applyBorder="1" applyAlignment="1">
      <alignment horizontal="center" vertical="center"/>
    </xf>
    <xf numFmtId="182" fontId="28" fillId="0" borderId="64" xfId="1" applyNumberFormat="1" applyFont="1" applyBorder="1" applyAlignment="1">
      <alignment vertical="center" textRotation="255"/>
    </xf>
    <xf numFmtId="182" fontId="28" fillId="0" borderId="65" xfId="1" applyNumberFormat="1" applyFont="1" applyBorder="1" applyAlignment="1">
      <alignment horizontal="distributed" vertical="center"/>
    </xf>
    <xf numFmtId="182" fontId="28" fillId="0" borderId="66" xfId="1" applyNumberFormat="1" applyFont="1" applyBorder="1" applyAlignment="1">
      <alignment horizontal="distributed" vertical="center"/>
    </xf>
    <xf numFmtId="38" fontId="28" fillId="0" borderId="67" xfId="2" applyFont="1" applyBorder="1" applyAlignment="1">
      <alignment horizontal="right" vertical="center"/>
    </xf>
    <xf numFmtId="38" fontId="28" fillId="0" borderId="68" xfId="2" applyFont="1" applyBorder="1" applyAlignment="1">
      <alignment horizontal="right" vertical="center"/>
    </xf>
    <xf numFmtId="38" fontId="28" fillId="0" borderId="69" xfId="2" applyFont="1" applyBorder="1" applyAlignment="1">
      <alignment horizontal="right" vertical="center"/>
    </xf>
    <xf numFmtId="38" fontId="28" fillId="0" borderId="70" xfId="2" applyFont="1" applyBorder="1" applyAlignment="1">
      <alignment horizontal="right" vertical="center"/>
    </xf>
    <xf numFmtId="38" fontId="33" fillId="0" borderId="45" xfId="1" applyNumberFormat="1" applyFont="1" applyBorder="1" applyAlignment="1">
      <alignment horizontal="left" vertical="center"/>
    </xf>
    <xf numFmtId="38" fontId="33" fillId="0" borderId="46" xfId="1" applyNumberFormat="1" applyFont="1" applyBorder="1" applyAlignment="1">
      <alignment horizontal="left" vertical="center"/>
    </xf>
    <xf numFmtId="182" fontId="28" fillId="0" borderId="71" xfId="1" applyNumberFormat="1" applyFont="1" applyBorder="1" applyAlignment="1">
      <alignment vertical="center" textRotation="255"/>
    </xf>
    <xf numFmtId="182" fontId="28" fillId="0" borderId="45" xfId="1" applyNumberFormat="1" applyFont="1" applyBorder="1" applyAlignment="1">
      <alignment horizontal="distributed" vertical="center"/>
    </xf>
    <xf numFmtId="182" fontId="28" fillId="0" borderId="46" xfId="1" applyNumberFormat="1" applyFont="1" applyBorder="1" applyAlignment="1">
      <alignment horizontal="distributed" vertical="center"/>
    </xf>
    <xf numFmtId="38" fontId="28" fillId="0" borderId="51" xfId="2" applyFont="1" applyBorder="1" applyAlignment="1">
      <alignment horizontal="right" vertical="center"/>
    </xf>
    <xf numFmtId="38" fontId="33" fillId="0" borderId="69" xfId="1" applyNumberFormat="1" applyFont="1" applyBorder="1" applyAlignment="1">
      <alignment horizontal="left" vertical="center"/>
    </xf>
    <xf numFmtId="182" fontId="28" fillId="0" borderId="44" xfId="1" applyNumberFormat="1" applyFont="1" applyBorder="1" applyAlignment="1">
      <alignment horizontal="distributed" vertical="center"/>
    </xf>
    <xf numFmtId="182" fontId="28" fillId="0" borderId="72" xfId="1" applyNumberFormat="1" applyFont="1" applyBorder="1" applyAlignment="1">
      <alignment vertical="center" textRotation="255"/>
    </xf>
    <xf numFmtId="182" fontId="28" fillId="3" borderId="39" xfId="1" applyNumberFormat="1" applyFont="1" applyFill="1" applyBorder="1" applyAlignment="1">
      <alignment horizontal="distributed" vertical="center"/>
    </xf>
    <xf numFmtId="182" fontId="28" fillId="3" borderId="38" xfId="1" applyNumberFormat="1" applyFont="1" applyFill="1" applyBorder="1" applyAlignment="1">
      <alignment horizontal="distributed" vertical="center"/>
    </xf>
    <xf numFmtId="38" fontId="28" fillId="3" borderId="52" xfId="2" applyFont="1" applyFill="1" applyBorder="1" applyAlignment="1">
      <alignment horizontal="right" vertical="center"/>
    </xf>
    <xf numFmtId="38" fontId="28" fillId="3" borderId="73" xfId="2" applyFont="1" applyFill="1" applyBorder="1" applyAlignment="1">
      <alignment horizontal="right" vertical="center"/>
    </xf>
    <xf numFmtId="38" fontId="28" fillId="3" borderId="74" xfId="2" applyFont="1" applyFill="1" applyBorder="1" applyAlignment="1">
      <alignment horizontal="right" vertical="center"/>
    </xf>
    <xf numFmtId="38" fontId="33" fillId="0" borderId="74" xfId="1" applyNumberFormat="1" applyFont="1" applyBorder="1" applyAlignment="1">
      <alignment horizontal="left" vertical="center"/>
    </xf>
    <xf numFmtId="38" fontId="33" fillId="0" borderId="54" xfId="1" applyNumberFormat="1" applyFont="1" applyBorder="1" applyAlignment="1">
      <alignment horizontal="left" vertical="center"/>
    </xf>
    <xf numFmtId="38" fontId="33" fillId="0" borderId="55" xfId="1" applyNumberFormat="1" applyFont="1" applyBorder="1" applyAlignment="1">
      <alignment horizontal="left" vertical="center"/>
    </xf>
    <xf numFmtId="182" fontId="33" fillId="0" borderId="75" xfId="1" applyNumberFormat="1" applyFont="1" applyBorder="1" applyAlignment="1">
      <alignment horizontal="center" vertical="center" textRotation="255" wrapText="1"/>
    </xf>
    <xf numFmtId="182" fontId="34" fillId="0" borderId="49" xfId="1" applyNumberFormat="1" applyFont="1" applyBorder="1" applyAlignment="1">
      <alignment vertical="center" wrapText="1"/>
    </xf>
    <xf numFmtId="182" fontId="34" fillId="0" borderId="50" xfId="1" applyNumberFormat="1" applyFont="1" applyBorder="1" applyAlignment="1">
      <alignment vertical="center" wrapText="1"/>
    </xf>
    <xf numFmtId="38" fontId="28" fillId="0" borderId="76" xfId="2" applyFont="1" applyBorder="1" applyAlignment="1">
      <alignment horizontal="right" vertical="center"/>
    </xf>
    <xf numFmtId="38" fontId="28" fillId="0" borderId="77" xfId="2" applyFont="1" applyBorder="1" applyAlignment="1">
      <alignment horizontal="right" vertical="center"/>
    </xf>
    <xf numFmtId="38" fontId="28" fillId="0" borderId="78" xfId="2" applyFont="1" applyBorder="1" applyAlignment="1">
      <alignment horizontal="right" vertical="center"/>
    </xf>
    <xf numFmtId="38" fontId="33" fillId="0" borderId="79" xfId="1" applyNumberFormat="1" applyFont="1" applyBorder="1" applyAlignment="1">
      <alignment horizontal="left" vertical="center"/>
    </xf>
    <xf numFmtId="38" fontId="33" fillId="0" borderId="80" xfId="1" applyNumberFormat="1" applyFont="1" applyBorder="1" applyAlignment="1">
      <alignment horizontal="left" vertical="center"/>
    </xf>
    <xf numFmtId="182" fontId="33" fillId="0" borderId="71" xfId="1" applyNumberFormat="1" applyFont="1" applyBorder="1" applyAlignment="1">
      <alignment horizontal="center" vertical="center" textRotation="255" wrapText="1"/>
    </xf>
    <xf numFmtId="182" fontId="34" fillId="0" borderId="45" xfId="1" applyNumberFormat="1" applyFont="1" applyBorder="1" applyAlignment="1">
      <alignment vertical="center" wrapText="1"/>
    </xf>
    <xf numFmtId="182" fontId="34" fillId="0" borderId="46" xfId="1" applyNumberFormat="1" applyFont="1" applyBorder="1" applyAlignment="1">
      <alignment vertical="center" wrapText="1"/>
    </xf>
    <xf numFmtId="182" fontId="34" fillId="0" borderId="44" xfId="1" applyNumberFormat="1" applyFont="1" applyBorder="1" applyAlignment="1">
      <alignment vertical="center" shrinkToFit="1"/>
    </xf>
    <xf numFmtId="182" fontId="34" fillId="0" borderId="45" xfId="1" applyNumberFormat="1" applyFont="1" applyBorder="1" applyAlignment="1">
      <alignment vertical="center" shrinkToFit="1"/>
    </xf>
    <xf numFmtId="182" fontId="34" fillId="0" borderId="46" xfId="1" applyNumberFormat="1" applyFont="1" applyBorder="1" applyAlignment="1">
      <alignment vertical="center" shrinkToFit="1"/>
    </xf>
    <xf numFmtId="182" fontId="34" fillId="0" borderId="44" xfId="1" applyNumberFormat="1" applyFont="1" applyBorder="1" applyAlignment="1">
      <alignment vertical="center" wrapText="1"/>
    </xf>
    <xf numFmtId="182" fontId="33" fillId="0" borderId="72" xfId="1" applyNumberFormat="1" applyFont="1" applyBorder="1" applyAlignment="1">
      <alignment horizontal="center" vertical="center" textRotation="255" wrapText="1"/>
    </xf>
    <xf numFmtId="182" fontId="28" fillId="3" borderId="54" xfId="1" applyNumberFormat="1" applyFont="1" applyFill="1" applyBorder="1" applyAlignment="1">
      <alignment horizontal="distributed" vertical="center"/>
    </xf>
    <xf numFmtId="182" fontId="28" fillId="3" borderId="55" xfId="1" applyNumberFormat="1" applyFont="1" applyFill="1" applyBorder="1" applyAlignment="1">
      <alignment horizontal="distributed" vertical="center"/>
    </xf>
    <xf numFmtId="182" fontId="28" fillId="0" borderId="71" xfId="1" applyNumberFormat="1" applyFont="1" applyBorder="1" applyAlignment="1">
      <alignment horizontal="center" vertical="center" textRotation="255"/>
    </xf>
    <xf numFmtId="182" fontId="28" fillId="0" borderId="79" xfId="1" applyNumberFormat="1" applyFont="1" applyBorder="1" applyAlignment="1">
      <alignment vertical="center"/>
    </xf>
    <xf numFmtId="182" fontId="28" fillId="0" borderId="80" xfId="1" applyNumberFormat="1" applyFont="1" applyBorder="1" applyAlignment="1">
      <alignment vertical="center"/>
    </xf>
    <xf numFmtId="38" fontId="28" fillId="0" borderId="81" xfId="2" applyFont="1" applyBorder="1" applyAlignment="1">
      <alignment horizontal="right" vertical="center"/>
    </xf>
    <xf numFmtId="38" fontId="28" fillId="0" borderId="82" xfId="2" applyFont="1" applyBorder="1" applyAlignment="1">
      <alignment horizontal="right" vertical="center"/>
    </xf>
    <xf numFmtId="38" fontId="28" fillId="0" borderId="79" xfId="1" applyNumberFormat="1" applyFont="1" applyBorder="1" applyAlignment="1">
      <alignment horizontal="left" vertical="center"/>
    </xf>
    <xf numFmtId="38" fontId="28" fillId="0" borderId="80" xfId="1" applyNumberFormat="1" applyFont="1" applyBorder="1" applyAlignment="1">
      <alignment horizontal="left" vertical="center"/>
    </xf>
    <xf numFmtId="182" fontId="28" fillId="0" borderId="45" xfId="1" applyNumberFormat="1" applyFont="1" applyBorder="1" applyAlignment="1">
      <alignment vertical="center"/>
    </xf>
    <xf numFmtId="182" fontId="28" fillId="0" borderId="46" xfId="1" applyNumberFormat="1" applyFont="1" applyBorder="1" applyAlignment="1">
      <alignment vertical="center"/>
    </xf>
    <xf numFmtId="38" fontId="28" fillId="0" borderId="69" xfId="2" applyFont="1" applyFill="1" applyBorder="1" applyAlignment="1">
      <alignment horizontal="right" vertical="center"/>
    </xf>
    <xf numFmtId="38" fontId="28" fillId="0" borderId="70" xfId="2" applyFont="1" applyFill="1" applyBorder="1" applyAlignment="1">
      <alignment horizontal="right" vertical="center"/>
    </xf>
    <xf numFmtId="38" fontId="28" fillId="0" borderId="45" xfId="1" applyNumberFormat="1" applyFont="1" applyBorder="1" applyAlignment="1">
      <alignment horizontal="left" vertical="center"/>
    </xf>
    <xf numFmtId="38" fontId="28" fillId="0" borderId="46" xfId="1" applyNumberFormat="1" applyFont="1" applyBorder="1" applyAlignment="1">
      <alignment horizontal="left" vertical="center"/>
    </xf>
    <xf numFmtId="182" fontId="28" fillId="0" borderId="45" xfId="1" applyNumberFormat="1" applyFont="1" applyBorder="1" applyAlignment="1">
      <alignment horizontal="left" vertical="center"/>
    </xf>
    <xf numFmtId="182" fontId="28" fillId="0" borderId="46" xfId="1" applyNumberFormat="1" applyFont="1" applyBorder="1" applyAlignment="1">
      <alignment horizontal="left" vertical="center"/>
    </xf>
    <xf numFmtId="38" fontId="28" fillId="0" borderId="69" xfId="1" applyNumberFormat="1" applyFont="1" applyBorder="1" applyAlignment="1">
      <alignment horizontal="left" vertical="center"/>
    </xf>
    <xf numFmtId="182" fontId="28" fillId="0" borderId="83" xfId="1" applyNumberFormat="1" applyFont="1" applyBorder="1" applyAlignment="1">
      <alignment horizontal="center" vertical="center" textRotation="255"/>
    </xf>
    <xf numFmtId="182" fontId="28" fillId="3" borderId="84" xfId="1" applyNumberFormat="1" applyFont="1" applyFill="1" applyBorder="1" applyAlignment="1">
      <alignment horizontal="distributed" vertical="center"/>
    </xf>
    <xf numFmtId="182" fontId="28" fillId="3" borderId="85" xfId="1" applyNumberFormat="1" applyFont="1" applyFill="1" applyBorder="1" applyAlignment="1">
      <alignment horizontal="distributed" vertical="center"/>
    </xf>
    <xf numFmtId="38" fontId="28" fillId="3" borderId="43" xfId="2" applyFont="1" applyFill="1" applyBorder="1" applyAlignment="1">
      <alignment horizontal="right" vertical="center"/>
    </xf>
    <xf numFmtId="38" fontId="28" fillId="3" borderId="86" xfId="2" applyFont="1" applyFill="1" applyBorder="1" applyAlignment="1">
      <alignment horizontal="right" vertical="center"/>
    </xf>
    <xf numFmtId="38" fontId="28" fillId="3" borderId="87" xfId="2" applyFont="1" applyFill="1" applyBorder="1" applyAlignment="1">
      <alignment horizontal="right" vertical="center"/>
    </xf>
    <xf numFmtId="0" fontId="28" fillId="3" borderId="88" xfId="1" applyFont="1" applyFill="1" applyBorder="1" applyAlignment="1">
      <alignment horizontal="center" vertical="center"/>
    </xf>
    <xf numFmtId="0" fontId="28" fillId="3" borderId="89" xfId="1" applyFont="1" applyFill="1" applyBorder="1" applyAlignment="1">
      <alignment horizontal="center" vertical="center"/>
    </xf>
    <xf numFmtId="0" fontId="28" fillId="3" borderId="90" xfId="1" applyFont="1" applyFill="1" applyBorder="1" applyAlignment="1">
      <alignment horizontal="center" vertical="center"/>
    </xf>
    <xf numFmtId="38" fontId="28" fillId="3" borderId="88" xfId="1" applyNumberFormat="1" applyFont="1" applyFill="1" applyBorder="1" applyAlignment="1">
      <alignment vertical="center"/>
    </xf>
    <xf numFmtId="38" fontId="28" fillId="3" borderId="90" xfId="1" applyNumberFormat="1" applyFont="1" applyFill="1" applyBorder="1" applyAlignment="1">
      <alignment vertical="center"/>
    </xf>
    <xf numFmtId="38" fontId="28" fillId="3" borderId="91" xfId="1" applyNumberFormat="1" applyFont="1" applyFill="1" applyBorder="1" applyAlignment="1">
      <alignment vertical="center"/>
    </xf>
    <xf numFmtId="38" fontId="28" fillId="3" borderId="92" xfId="1" applyNumberFormat="1" applyFont="1" applyFill="1" applyBorder="1" applyAlignment="1">
      <alignment vertical="center"/>
    </xf>
    <xf numFmtId="38" fontId="28" fillId="0" borderId="93" xfId="1" applyNumberFormat="1" applyFont="1" applyBorder="1" applyAlignment="1">
      <alignment horizontal="center" vertical="center"/>
    </xf>
    <xf numFmtId="38" fontId="28" fillId="0" borderId="94" xfId="1" applyNumberFormat="1" applyFont="1" applyBorder="1" applyAlignment="1">
      <alignment horizontal="center" vertical="center"/>
    </xf>
    <xf numFmtId="0" fontId="28" fillId="0" borderId="0" xfId="1" applyFont="1" applyBorder="1" applyAlignment="1">
      <alignment horizontal="center" vertical="center"/>
    </xf>
    <xf numFmtId="38" fontId="28" fillId="0" borderId="0" xfId="1" applyNumberFormat="1" applyFont="1" applyBorder="1" applyAlignment="1">
      <alignment vertical="center"/>
    </xf>
    <xf numFmtId="38" fontId="28" fillId="0" borderId="0" xfId="1" applyNumberFormat="1" applyFont="1" applyBorder="1" applyAlignment="1">
      <alignment horizontal="center" vertical="center"/>
    </xf>
    <xf numFmtId="0" fontId="28" fillId="0" borderId="0" xfId="1" applyFont="1" applyBorder="1" applyAlignment="1">
      <alignment vertical="center"/>
    </xf>
    <xf numFmtId="0" fontId="28" fillId="0" borderId="0" xfId="1" applyFont="1" applyBorder="1" applyAlignment="1">
      <alignment horizontal="right" vertical="center"/>
    </xf>
    <xf numFmtId="0" fontId="28" fillId="0" borderId="95" xfId="1" applyFont="1" applyBorder="1" applyAlignment="1">
      <alignment vertical="center"/>
    </xf>
    <xf numFmtId="0" fontId="28" fillId="0" borderId="40" xfId="1" applyFont="1" applyBorder="1" applyAlignment="1">
      <alignment horizontal="center" vertical="center"/>
    </xf>
    <xf numFmtId="0" fontId="28" fillId="0" borderId="28" xfId="1" applyFont="1" applyBorder="1" applyAlignment="1">
      <alignment horizontal="center" vertical="center"/>
    </xf>
    <xf numFmtId="0" fontId="28" fillId="0" borderId="96" xfId="1" applyFont="1" applyBorder="1" applyAlignment="1">
      <alignment horizontal="center" vertical="center" textRotation="255" wrapText="1"/>
    </xf>
    <xf numFmtId="0" fontId="28" fillId="0" borderId="97" xfId="1" applyFont="1" applyBorder="1" applyAlignment="1">
      <alignment horizontal="distributed" vertical="center" wrapText="1"/>
    </xf>
    <xf numFmtId="0" fontId="28" fillId="0" borderId="98" xfId="1" applyFont="1" applyBorder="1" applyAlignment="1">
      <alignment horizontal="distributed" vertical="center" wrapText="1"/>
    </xf>
    <xf numFmtId="0" fontId="28" fillId="0" borderId="97" xfId="1" applyFont="1" applyBorder="1" applyAlignment="1">
      <alignment horizontal="distributed" vertical="center"/>
    </xf>
    <xf numFmtId="0" fontId="28" fillId="0" borderId="99" xfId="1" applyFont="1" applyBorder="1" applyAlignment="1">
      <alignment horizontal="distributed" vertical="center"/>
    </xf>
    <xf numFmtId="38" fontId="28" fillId="0" borderId="100" xfId="1" applyNumberFormat="1" applyFont="1" applyBorder="1" applyAlignment="1">
      <alignment horizontal="right" vertical="center"/>
    </xf>
    <xf numFmtId="38" fontId="28" fillId="0" borderId="101" xfId="1" applyNumberFormat="1" applyFont="1" applyBorder="1" applyAlignment="1">
      <alignment horizontal="right" vertical="center"/>
    </xf>
    <xf numFmtId="38" fontId="28" fillId="0" borderId="102" xfId="2" applyFont="1" applyFill="1" applyBorder="1" applyAlignment="1">
      <alignment horizontal="right" vertical="center"/>
    </xf>
    <xf numFmtId="38" fontId="28" fillId="0" borderId="103" xfId="2" applyFont="1" applyFill="1" applyBorder="1" applyAlignment="1">
      <alignment horizontal="right" vertical="center"/>
    </xf>
    <xf numFmtId="38" fontId="28" fillId="0" borderId="65" xfId="1" applyNumberFormat="1" applyFont="1" applyBorder="1" applyAlignment="1">
      <alignment horizontal="left" vertical="center"/>
    </xf>
    <xf numFmtId="38" fontId="28" fillId="0" borderId="66" xfId="1" applyNumberFormat="1" applyFont="1" applyBorder="1" applyAlignment="1">
      <alignment horizontal="left" vertical="center"/>
    </xf>
    <xf numFmtId="0" fontId="28" fillId="0" borderId="13" xfId="1" applyFont="1" applyBorder="1" applyAlignment="1">
      <alignment horizontal="center" vertical="center" textRotation="255" wrapText="1"/>
    </xf>
    <xf numFmtId="0" fontId="28" fillId="0" borderId="41" xfId="1" applyFont="1" applyBorder="1" applyAlignment="1">
      <alignment horizontal="distributed" vertical="center" wrapText="1"/>
    </xf>
    <xf numFmtId="0" fontId="28" fillId="0" borderId="33" xfId="1" applyFont="1" applyBorder="1" applyAlignment="1">
      <alignment horizontal="distributed" vertical="center" wrapText="1"/>
    </xf>
    <xf numFmtId="0" fontId="28" fillId="0" borderId="51" xfId="1" applyFont="1" applyBorder="1" applyAlignment="1">
      <alignment horizontal="distributed" vertical="center"/>
    </xf>
    <xf numFmtId="0" fontId="28" fillId="0" borderId="45" xfId="1" applyFont="1" applyBorder="1" applyAlignment="1">
      <alignment horizontal="distributed" vertical="center"/>
    </xf>
    <xf numFmtId="38" fontId="28" fillId="0" borderId="67" xfId="1" applyNumberFormat="1" applyFont="1" applyBorder="1" applyAlignment="1">
      <alignment horizontal="right" vertical="center"/>
    </xf>
    <xf numFmtId="38" fontId="28" fillId="0" borderId="68" xfId="1" applyNumberFormat="1" applyFont="1" applyBorder="1" applyAlignment="1">
      <alignment horizontal="right" vertical="center"/>
    </xf>
    <xf numFmtId="0" fontId="28" fillId="0" borderId="41" xfId="1" applyFont="1" applyBorder="1" applyAlignment="1">
      <alignment horizontal="distributed" vertical="center"/>
    </xf>
    <xf numFmtId="0" fontId="28" fillId="0" borderId="0" xfId="1" applyFont="1" applyBorder="1" applyAlignment="1">
      <alignment horizontal="distributed" vertical="center"/>
    </xf>
    <xf numFmtId="38" fontId="28" fillId="0" borderId="51" xfId="1" applyNumberFormat="1" applyFont="1" applyBorder="1" applyAlignment="1">
      <alignment horizontal="right" vertical="center"/>
    </xf>
    <xf numFmtId="38" fontId="28" fillId="0" borderId="70" xfId="1" applyNumberFormat="1" applyFont="1" applyBorder="1" applyAlignment="1">
      <alignment horizontal="right" vertical="center"/>
    </xf>
    <xf numFmtId="0" fontId="34" fillId="0" borderId="51" xfId="1" applyFont="1" applyBorder="1" applyAlignment="1">
      <alignment horizontal="distributed" vertical="center"/>
    </xf>
    <xf numFmtId="0" fontId="34" fillId="0" borderId="45" xfId="1" applyFont="1" applyBorder="1" applyAlignment="1">
      <alignment horizontal="distributed" vertical="center"/>
    </xf>
    <xf numFmtId="0" fontId="28" fillId="0" borderId="31" xfId="1" applyFont="1" applyBorder="1" applyAlignment="1">
      <alignment horizontal="distributed" vertical="center"/>
    </xf>
    <xf numFmtId="0" fontId="28" fillId="0" borderId="39" xfId="1" applyFont="1" applyBorder="1" applyAlignment="1">
      <alignment horizontal="distributed" vertical="center"/>
    </xf>
    <xf numFmtId="38" fontId="28" fillId="0" borderId="104" xfId="1" applyNumberFormat="1" applyFont="1" applyBorder="1" applyAlignment="1">
      <alignment horizontal="left" vertical="center"/>
    </xf>
    <xf numFmtId="38" fontId="28" fillId="0" borderId="105" xfId="1" applyNumberFormat="1" applyFont="1" applyBorder="1" applyAlignment="1">
      <alignment horizontal="left" vertical="center"/>
    </xf>
    <xf numFmtId="0" fontId="28" fillId="0" borderId="106" xfId="1" applyFont="1" applyBorder="1" applyAlignment="1">
      <alignment horizontal="distributed" vertical="center" wrapText="1"/>
    </xf>
    <xf numFmtId="0" fontId="28" fillId="0" borderId="107" xfId="1" applyFont="1" applyBorder="1" applyAlignment="1">
      <alignment horizontal="distributed" vertical="center" wrapText="1"/>
    </xf>
    <xf numFmtId="0" fontId="28" fillId="3" borderId="57" xfId="1" applyFont="1" applyFill="1" applyBorder="1" applyAlignment="1">
      <alignment horizontal="distributed" vertical="center"/>
    </xf>
    <xf numFmtId="0" fontId="28" fillId="3" borderId="62" xfId="1" applyFont="1" applyFill="1" applyBorder="1" applyAlignment="1">
      <alignment horizontal="distributed" vertical="center"/>
    </xf>
    <xf numFmtId="38" fontId="28" fillId="3" borderId="58" xfId="1" applyNumberFormat="1" applyFont="1" applyFill="1" applyBorder="1" applyAlignment="1">
      <alignment horizontal="right" vertical="center"/>
    </xf>
    <xf numFmtId="38" fontId="28" fillId="3" borderId="59" xfId="1" applyNumberFormat="1" applyFont="1" applyFill="1" applyBorder="1" applyAlignment="1">
      <alignment horizontal="right" vertical="center"/>
    </xf>
    <xf numFmtId="38" fontId="28" fillId="3" borderId="108" xfId="1" applyNumberFormat="1" applyFont="1" applyFill="1" applyBorder="1" applyAlignment="1">
      <alignment horizontal="right" vertical="center"/>
    </xf>
    <xf numFmtId="38" fontId="28" fillId="0" borderId="62" xfId="1" applyNumberFormat="1" applyFont="1" applyBorder="1" applyAlignment="1">
      <alignment horizontal="left" vertical="center"/>
    </xf>
    <xf numFmtId="38" fontId="28" fillId="0" borderId="63" xfId="1" applyNumberFormat="1" applyFont="1" applyBorder="1" applyAlignment="1">
      <alignment horizontal="left" vertical="center"/>
    </xf>
    <xf numFmtId="38" fontId="28" fillId="0" borderId="109" xfId="1" applyNumberFormat="1" applyFont="1" applyBorder="1" applyAlignment="1">
      <alignment horizontal="right" vertical="center"/>
    </xf>
    <xf numFmtId="38" fontId="28" fillId="0" borderId="103" xfId="1" applyNumberFormat="1" applyFont="1" applyBorder="1" applyAlignment="1">
      <alignment horizontal="right" vertical="center"/>
    </xf>
    <xf numFmtId="38" fontId="28" fillId="0" borderId="102" xfId="1" applyNumberFormat="1" applyFont="1" applyBorder="1" applyAlignment="1">
      <alignment horizontal="right" vertical="center"/>
    </xf>
    <xf numFmtId="0" fontId="28" fillId="0" borderId="46" xfId="1" applyFont="1" applyBorder="1" applyAlignment="1">
      <alignment horizontal="distributed" vertical="center"/>
    </xf>
    <xf numFmtId="38" fontId="28" fillId="0" borderId="69" xfId="1" applyNumberFormat="1" applyFont="1" applyBorder="1" applyAlignment="1">
      <alignment horizontal="right" vertical="center"/>
    </xf>
    <xf numFmtId="0" fontId="28" fillId="0" borderId="43" xfId="1" applyFont="1" applyBorder="1" applyAlignment="1">
      <alignment horizontal="distributed" vertical="center"/>
    </xf>
    <xf numFmtId="0" fontId="28" fillId="0" borderId="104" xfId="1" applyFont="1" applyBorder="1" applyAlignment="1">
      <alignment horizontal="distributed" vertical="center"/>
    </xf>
    <xf numFmtId="38" fontId="28" fillId="0" borderId="43" xfId="1" applyNumberFormat="1" applyFont="1" applyBorder="1" applyAlignment="1">
      <alignment horizontal="right" vertical="center"/>
    </xf>
    <xf numFmtId="38" fontId="28" fillId="0" borderId="86" xfId="1" applyNumberFormat="1" applyFont="1" applyBorder="1" applyAlignment="1">
      <alignment horizontal="right" vertical="center"/>
    </xf>
    <xf numFmtId="38" fontId="28" fillId="0" borderId="87" xfId="1" applyNumberFormat="1" applyFont="1" applyBorder="1" applyAlignment="1">
      <alignment horizontal="right" vertical="center"/>
    </xf>
    <xf numFmtId="0" fontId="28" fillId="0" borderId="109" xfId="1" applyFont="1" applyBorder="1" applyAlignment="1">
      <alignment horizontal="distributed" vertical="center"/>
    </xf>
    <xf numFmtId="0" fontId="28" fillId="0" borderId="66" xfId="1" applyFont="1" applyBorder="1" applyAlignment="1">
      <alignment horizontal="distributed" vertical="center"/>
    </xf>
    <xf numFmtId="38" fontId="28" fillId="0" borderId="109" xfId="1" applyNumberFormat="1" applyFont="1" applyFill="1" applyBorder="1" applyAlignment="1">
      <alignment horizontal="right" vertical="center"/>
    </xf>
    <xf numFmtId="38" fontId="28" fillId="0" borderId="103" xfId="1" applyNumberFormat="1" applyFont="1" applyFill="1" applyBorder="1" applyAlignment="1">
      <alignment horizontal="right" vertical="center"/>
    </xf>
    <xf numFmtId="38" fontId="28" fillId="0" borderId="102" xfId="1" applyNumberFormat="1" applyFont="1" applyFill="1" applyBorder="1" applyAlignment="1">
      <alignment horizontal="right" vertical="center"/>
    </xf>
    <xf numFmtId="38" fontId="28" fillId="0" borderId="102" xfId="1" applyNumberFormat="1" applyFont="1" applyBorder="1" applyAlignment="1">
      <alignment horizontal="left" vertical="center"/>
    </xf>
    <xf numFmtId="0" fontId="28" fillId="3" borderId="110" xfId="1" applyFont="1" applyFill="1" applyBorder="1" applyAlignment="1">
      <alignment horizontal="distributed" vertical="center"/>
    </xf>
    <xf numFmtId="0" fontId="28" fillId="3" borderId="85" xfId="1" applyFont="1" applyFill="1" applyBorder="1" applyAlignment="1">
      <alignment horizontal="distributed" vertical="center"/>
    </xf>
    <xf numFmtId="38" fontId="28" fillId="3" borderId="110" xfId="1" applyNumberFormat="1" applyFont="1" applyFill="1" applyBorder="1" applyAlignment="1">
      <alignment horizontal="right" vertical="center"/>
    </xf>
    <xf numFmtId="38" fontId="28" fillId="3" borderId="111" xfId="1" applyNumberFormat="1" applyFont="1" applyFill="1" applyBorder="1" applyAlignment="1">
      <alignment horizontal="right" vertical="center"/>
    </xf>
    <xf numFmtId="38" fontId="28" fillId="3" borderId="112" xfId="1" applyNumberFormat="1" applyFont="1" applyFill="1" applyBorder="1" applyAlignment="1">
      <alignment horizontal="right" vertical="center"/>
    </xf>
    <xf numFmtId="38" fontId="28" fillId="0" borderId="112" xfId="1" applyNumberFormat="1" applyFont="1" applyBorder="1" applyAlignment="1">
      <alignment horizontal="left" vertical="center"/>
    </xf>
    <xf numFmtId="38" fontId="28" fillId="0" borderId="84" xfId="1" applyNumberFormat="1" applyFont="1" applyBorder="1" applyAlignment="1">
      <alignment horizontal="left" vertical="center"/>
    </xf>
    <xf numFmtId="38" fontId="28" fillId="0" borderId="85" xfId="1" applyNumberFormat="1" applyFont="1" applyBorder="1" applyAlignment="1">
      <alignment horizontal="left" vertical="center"/>
    </xf>
    <xf numFmtId="0" fontId="28" fillId="0" borderId="0" xfId="1" applyFont="1" applyBorder="1" applyAlignment="1">
      <alignment horizontal="distributed" vertical="center" wrapText="1"/>
    </xf>
    <xf numFmtId="0" fontId="28" fillId="0" borderId="43" xfId="1" applyFont="1" applyBorder="1" applyAlignment="1">
      <alignment horizontal="distributed" vertical="center" wrapText="1"/>
    </xf>
    <xf numFmtId="0" fontId="28" fillId="0" borderId="104" xfId="1" applyFont="1" applyBorder="1" applyAlignment="1">
      <alignment horizontal="distributed" vertical="center" wrapText="1"/>
    </xf>
    <xf numFmtId="38" fontId="28" fillId="0" borderId="113" xfId="1" applyNumberFormat="1" applyFont="1" applyBorder="1" applyAlignment="1">
      <alignment horizontal="right" vertical="center"/>
    </xf>
    <xf numFmtId="38" fontId="28" fillId="0" borderId="114" xfId="1" applyNumberFormat="1" applyFont="1" applyBorder="1" applyAlignment="1">
      <alignment horizontal="right" vertical="center"/>
    </xf>
    <xf numFmtId="0" fontId="28" fillId="0" borderId="40" xfId="1" applyFont="1" applyBorder="1" applyAlignment="1">
      <alignment horizontal="center" vertical="center" textRotation="255" wrapText="1"/>
    </xf>
    <xf numFmtId="0" fontId="28" fillId="0" borderId="97" xfId="1" applyFont="1" applyBorder="1" applyAlignment="1">
      <alignment horizontal="center" vertical="center" wrapText="1"/>
    </xf>
    <xf numFmtId="0" fontId="28" fillId="0" borderId="98" xfId="1" applyFont="1" applyBorder="1" applyAlignment="1">
      <alignment horizontal="center" vertical="center" wrapText="1"/>
    </xf>
    <xf numFmtId="0" fontId="28" fillId="0" borderId="41" xfId="1" applyFont="1" applyBorder="1" applyAlignment="1">
      <alignment horizontal="center" vertical="center" wrapText="1"/>
    </xf>
    <xf numFmtId="0" fontId="28" fillId="0" borderId="33" xfId="1" applyFont="1" applyBorder="1" applyAlignment="1">
      <alignment horizontal="center" vertical="center" wrapText="1"/>
    </xf>
    <xf numFmtId="38" fontId="28" fillId="0" borderId="115" xfId="1" applyNumberFormat="1" applyFont="1" applyBorder="1" applyAlignment="1">
      <alignment horizontal="left" vertical="center"/>
    </xf>
    <xf numFmtId="38" fontId="28" fillId="0" borderId="0" xfId="1" applyNumberFormat="1" applyFont="1" applyBorder="1" applyAlignment="1">
      <alignment horizontal="left" vertical="center"/>
    </xf>
    <xf numFmtId="38" fontId="28" fillId="0" borderId="33" xfId="1" applyNumberFormat="1" applyFont="1" applyBorder="1" applyAlignment="1">
      <alignment horizontal="left" vertical="center"/>
    </xf>
    <xf numFmtId="38" fontId="28" fillId="0" borderId="87" xfId="1" applyNumberFormat="1" applyFont="1" applyBorder="1" applyAlignment="1">
      <alignment horizontal="left" vertical="center"/>
    </xf>
    <xf numFmtId="0" fontId="28" fillId="0" borderId="106" xfId="1" applyFont="1" applyBorder="1" applyAlignment="1">
      <alignment horizontal="center" vertical="center" wrapText="1"/>
    </xf>
    <xf numFmtId="0" fontId="28" fillId="0" borderId="107" xfId="1" applyFont="1" applyBorder="1" applyAlignment="1">
      <alignment horizontal="center" vertical="center" wrapText="1"/>
    </xf>
    <xf numFmtId="38" fontId="28" fillId="0" borderId="116" xfId="1" applyNumberFormat="1" applyFont="1" applyBorder="1" applyAlignment="1">
      <alignment horizontal="left" vertical="center"/>
    </xf>
    <xf numFmtId="38" fontId="28" fillId="0" borderId="117" xfId="1" applyNumberFormat="1" applyFont="1" applyBorder="1" applyAlignment="1">
      <alignment horizontal="right" vertical="center"/>
    </xf>
    <xf numFmtId="38" fontId="28" fillId="0" borderId="118" xfId="1" applyNumberFormat="1" applyFont="1" applyBorder="1" applyAlignment="1">
      <alignment horizontal="right" vertical="center"/>
    </xf>
    <xf numFmtId="0" fontId="30" fillId="4" borderId="28" xfId="1" applyFont="1" applyFill="1" applyBorder="1" applyAlignment="1">
      <alignment horizontal="center" vertical="center"/>
    </xf>
    <xf numFmtId="0" fontId="30" fillId="4" borderId="37" xfId="1" applyFont="1" applyFill="1" applyBorder="1" applyAlignment="1">
      <alignment horizontal="center" vertical="center"/>
    </xf>
    <xf numFmtId="0" fontId="28" fillId="0" borderId="37" xfId="1" applyFont="1" applyBorder="1" applyAlignment="1">
      <alignment horizontal="center" vertical="center"/>
    </xf>
    <xf numFmtId="0" fontId="28" fillId="0" borderId="37" xfId="1" applyFont="1" applyBorder="1" applyAlignment="1">
      <alignment vertical="center"/>
    </xf>
    <xf numFmtId="0" fontId="28" fillId="0" borderId="27" xfId="1" applyFont="1" applyBorder="1" applyAlignment="1">
      <alignment vertical="center"/>
    </xf>
    <xf numFmtId="38" fontId="28" fillId="0" borderId="119" xfId="1" applyNumberFormat="1" applyFont="1" applyBorder="1" applyAlignment="1">
      <alignment horizontal="right" vertical="center"/>
    </xf>
    <xf numFmtId="38" fontId="28" fillId="0" borderId="120" xfId="1" applyNumberFormat="1" applyFont="1" applyBorder="1" applyAlignment="1">
      <alignment horizontal="right" vertical="center"/>
    </xf>
    <xf numFmtId="0" fontId="28" fillId="0" borderId="41" xfId="1" applyFont="1" applyBorder="1" applyAlignment="1">
      <alignment horizontal="left" shrinkToFit="1"/>
    </xf>
    <xf numFmtId="0" fontId="28" fillId="0" borderId="0" xfId="1" applyFont="1" applyBorder="1" applyAlignment="1">
      <alignment horizontal="left" shrinkToFit="1"/>
    </xf>
    <xf numFmtId="0" fontId="28" fillId="0" borderId="0" xfId="1" applyFont="1" applyBorder="1" applyAlignment="1">
      <alignment horizontal="center"/>
    </xf>
    <xf numFmtId="0" fontId="28" fillId="0" borderId="39" xfId="1" applyFont="1" applyBorder="1" applyAlignment="1">
      <alignment horizontal="center"/>
    </xf>
    <xf numFmtId="0" fontId="28" fillId="0" borderId="38" xfId="1" applyFont="1" applyBorder="1" applyAlignment="1">
      <alignment horizontal="center"/>
    </xf>
    <xf numFmtId="38" fontId="28" fillId="3" borderId="6" xfId="2" applyFont="1" applyFill="1" applyBorder="1" applyAlignment="1">
      <alignment horizontal="right" vertical="center"/>
    </xf>
    <xf numFmtId="38" fontId="28" fillId="3" borderId="7" xfId="2" applyFont="1" applyFill="1" applyBorder="1" applyAlignment="1">
      <alignment horizontal="right" vertical="center"/>
    </xf>
    <xf numFmtId="38" fontId="28" fillId="0" borderId="0" xfId="2" applyFont="1" applyBorder="1" applyAlignment="1">
      <alignment horizontal="center" vertical="center"/>
    </xf>
    <xf numFmtId="38" fontId="28" fillId="3" borderId="5" xfId="2" applyFont="1" applyFill="1" applyBorder="1" applyAlignment="1">
      <alignment vertical="center"/>
    </xf>
    <xf numFmtId="0" fontId="28" fillId="0" borderId="41" xfId="1" applyFont="1" applyBorder="1" applyAlignment="1">
      <alignment vertical="center"/>
    </xf>
    <xf numFmtId="0" fontId="28" fillId="0" borderId="32" xfId="1" applyFont="1" applyBorder="1" applyAlignment="1">
      <alignment horizontal="center"/>
    </xf>
    <xf numFmtId="0" fontId="28" fillId="0" borderId="7" xfId="1" applyFont="1" applyBorder="1" applyAlignment="1">
      <alignment horizontal="center"/>
    </xf>
    <xf numFmtId="0" fontId="28" fillId="0" borderId="33" xfId="1" applyFont="1" applyBorder="1" applyAlignment="1">
      <alignment vertical="center"/>
    </xf>
    <xf numFmtId="0" fontId="28" fillId="0" borderId="0" xfId="1" applyFont="1" applyBorder="1" applyAlignment="1">
      <alignment horizontal="center"/>
    </xf>
    <xf numFmtId="0" fontId="28" fillId="0" borderId="33" xfId="1" applyFont="1" applyBorder="1" applyAlignment="1">
      <alignment horizontal="center"/>
    </xf>
    <xf numFmtId="0" fontId="28" fillId="0" borderId="20" xfId="1" applyFont="1" applyBorder="1" applyAlignment="1">
      <alignment horizontal="center" vertical="center" textRotation="255" wrapText="1"/>
    </xf>
    <xf numFmtId="38" fontId="28" fillId="3" borderId="121" xfId="2" applyFont="1" applyFill="1" applyBorder="1" applyAlignment="1">
      <alignment horizontal="right" vertical="center"/>
    </xf>
    <xf numFmtId="38" fontId="28" fillId="3" borderId="122" xfId="2" applyFont="1" applyFill="1" applyBorder="1" applyAlignment="1">
      <alignment horizontal="right" vertical="center"/>
    </xf>
    <xf numFmtId="0" fontId="28" fillId="0" borderId="41" xfId="1" applyFont="1" applyBorder="1" applyAlignment="1">
      <alignment horizontal="left"/>
    </xf>
    <xf numFmtId="0" fontId="28" fillId="0" borderId="123" xfId="1" applyFont="1" applyBorder="1" applyAlignment="1">
      <alignment vertical="center"/>
    </xf>
    <xf numFmtId="0" fontId="28" fillId="0" borderId="124" xfId="1" applyFont="1" applyBorder="1" applyAlignment="1">
      <alignment horizontal="center" vertical="center"/>
    </xf>
    <xf numFmtId="0" fontId="28" fillId="0" borderId="5" xfId="1" applyFont="1" applyBorder="1" applyAlignment="1">
      <alignment horizontal="center" vertical="center"/>
    </xf>
    <xf numFmtId="0" fontId="28" fillId="0" borderId="6" xfId="1" applyFont="1" applyBorder="1" applyAlignment="1">
      <alignment horizontal="center" vertical="center"/>
    </xf>
    <xf numFmtId="38" fontId="28" fillId="3" borderId="124" xfId="2" applyFont="1" applyFill="1" applyBorder="1" applyAlignment="1">
      <alignment vertical="center"/>
    </xf>
    <xf numFmtId="0" fontId="28" fillId="0" borderId="28" xfId="1" applyFont="1" applyBorder="1" applyAlignment="1">
      <alignment horizontal="center" vertical="center"/>
    </xf>
    <xf numFmtId="38" fontId="28" fillId="3" borderId="125" xfId="2" applyFont="1" applyFill="1" applyBorder="1" applyAlignment="1">
      <alignment vertical="center"/>
    </xf>
    <xf numFmtId="38" fontId="28" fillId="3" borderId="40" xfId="2" applyFont="1" applyFill="1" applyBorder="1" applyAlignment="1">
      <alignment vertical="center"/>
    </xf>
    <xf numFmtId="0" fontId="28" fillId="0" borderId="126" xfId="1" applyFont="1" applyBorder="1" applyAlignment="1">
      <alignment vertical="center"/>
    </xf>
    <xf numFmtId="0" fontId="28" fillId="3" borderId="127" xfId="1" applyFont="1" applyFill="1" applyBorder="1" applyAlignment="1">
      <alignment horizontal="center" vertical="center"/>
    </xf>
    <xf numFmtId="0" fontId="28" fillId="3" borderId="93" xfId="1" applyFont="1" applyFill="1" applyBorder="1" applyAlignment="1">
      <alignment horizontal="center" vertical="center"/>
    </xf>
    <xf numFmtId="38" fontId="28" fillId="3" borderId="88" xfId="1" applyNumberFormat="1" applyFont="1" applyFill="1" applyBorder="1" applyAlignment="1">
      <alignment horizontal="right" vertical="center"/>
    </xf>
    <xf numFmtId="38" fontId="28" fillId="3" borderId="90" xfId="1" applyNumberFormat="1" applyFont="1" applyFill="1" applyBorder="1" applyAlignment="1">
      <alignment horizontal="right" vertical="center"/>
    </xf>
    <xf numFmtId="38" fontId="28" fillId="3" borderId="128" xfId="1" applyNumberFormat="1" applyFont="1" applyFill="1" applyBorder="1" applyAlignment="1">
      <alignment horizontal="right" vertical="center"/>
    </xf>
    <xf numFmtId="38" fontId="28" fillId="3" borderId="129" xfId="1" applyNumberFormat="1" applyFont="1" applyFill="1" applyBorder="1" applyAlignment="1">
      <alignment horizontal="right" vertical="center"/>
    </xf>
    <xf numFmtId="38" fontId="28" fillId="0" borderId="93" xfId="1" applyNumberFormat="1" applyFont="1" applyBorder="1" applyAlignment="1">
      <alignment horizontal="left" vertical="center"/>
    </xf>
    <xf numFmtId="38" fontId="28" fillId="0" borderId="94" xfId="1" applyNumberFormat="1" applyFont="1" applyBorder="1" applyAlignment="1">
      <alignment horizontal="left" vertical="center"/>
    </xf>
    <xf numFmtId="0" fontId="28" fillId="0" borderId="130" xfId="1" applyFont="1" applyBorder="1" applyAlignment="1">
      <alignment horizontal="center" vertical="center"/>
    </xf>
    <xf numFmtId="38" fontId="28" fillId="3" borderId="131" xfId="2" applyFont="1" applyFill="1" applyBorder="1" applyAlignment="1">
      <alignment vertical="center"/>
    </xf>
    <xf numFmtId="38" fontId="28" fillId="3" borderId="132" xfId="2" applyFont="1" applyFill="1" applyBorder="1" applyAlignment="1">
      <alignment vertical="center"/>
    </xf>
    <xf numFmtId="0" fontId="28" fillId="0" borderId="39" xfId="1" applyFont="1" applyBorder="1" applyAlignment="1">
      <alignment vertical="center"/>
    </xf>
    <xf numFmtId="0" fontId="28" fillId="0" borderId="38" xfId="1" applyFont="1" applyBorder="1" applyAlignment="1">
      <alignment vertical="center"/>
    </xf>
    <xf numFmtId="0" fontId="28" fillId="0" borderId="0" xfId="1" applyFont="1" applyAlignment="1">
      <alignment horizontal="center" vertical="center" wrapText="1"/>
    </xf>
    <xf numFmtId="0" fontId="28" fillId="0" borderId="0" xfId="1" applyFont="1" applyAlignment="1">
      <alignment horizontal="center" vertical="center"/>
    </xf>
    <xf numFmtId="0" fontId="28" fillId="0" borderId="0" xfId="1" applyFont="1" applyAlignment="1">
      <alignment vertical="center" wrapText="1"/>
    </xf>
    <xf numFmtId="0" fontId="3" fillId="0" borderId="0" xfId="1" applyFont="1" applyAlignment="1">
      <alignment vertical="center" shrinkToFit="1"/>
    </xf>
    <xf numFmtId="0" fontId="27" fillId="0" borderId="0" xfId="1" applyFont="1" applyAlignment="1">
      <alignment horizontal="right" vertical="center"/>
    </xf>
    <xf numFmtId="0" fontId="27" fillId="0" borderId="0" xfId="1" applyFont="1" applyBorder="1" applyAlignment="1">
      <alignment horizontal="right" vertical="center"/>
    </xf>
    <xf numFmtId="0" fontId="27" fillId="0" borderId="39" xfId="1" applyFont="1" applyBorder="1" applyAlignment="1">
      <alignment horizontal="right" vertical="center"/>
    </xf>
    <xf numFmtId="0" fontId="27" fillId="0" borderId="37" xfId="1" applyFont="1" applyBorder="1" applyAlignment="1">
      <alignment horizontal="right" vertical="center"/>
    </xf>
    <xf numFmtId="0" fontId="28" fillId="0" borderId="133" xfId="1" applyFont="1" applyBorder="1" applyAlignment="1">
      <alignment horizontal="center" vertical="center"/>
    </xf>
    <xf numFmtId="0" fontId="28" fillId="0" borderId="134" xfId="1" applyFont="1" applyBorder="1" applyAlignment="1">
      <alignment horizontal="center" vertical="center"/>
    </xf>
    <xf numFmtId="0" fontId="28" fillId="0" borderId="64" xfId="1" applyFont="1" applyBorder="1" applyAlignment="1">
      <alignment horizontal="distributed" vertical="center" textRotation="255" wrapText="1"/>
    </xf>
    <xf numFmtId="0" fontId="28" fillId="0" borderId="135" xfId="5" applyFont="1" applyBorder="1" applyAlignment="1">
      <alignment horizontal="distributed" vertical="center"/>
    </xf>
    <xf numFmtId="0" fontId="28" fillId="0" borderId="66" xfId="5" applyFont="1" applyBorder="1" applyAlignment="1">
      <alignment horizontal="distributed" vertical="center"/>
    </xf>
    <xf numFmtId="38" fontId="28" fillId="0" borderId="65" xfId="1" applyNumberFormat="1" applyFont="1" applyBorder="1" applyAlignment="1">
      <alignment horizontal="right" vertical="center"/>
    </xf>
    <xf numFmtId="0" fontId="28" fillId="0" borderId="71" xfId="1" applyFont="1" applyBorder="1" applyAlignment="1">
      <alignment horizontal="distributed" vertical="center" textRotation="255"/>
    </xf>
    <xf numFmtId="0" fontId="28" fillId="0" borderId="0" xfId="5" applyFont="1" applyBorder="1" applyAlignment="1">
      <alignment horizontal="distributed" vertical="center"/>
    </xf>
    <xf numFmtId="0" fontId="28" fillId="0" borderId="33" xfId="5" applyFont="1" applyBorder="1" applyAlignment="1">
      <alignment horizontal="distributed" vertical="center"/>
    </xf>
    <xf numFmtId="38" fontId="28" fillId="0" borderId="45" xfId="1" applyNumberFormat="1" applyFont="1" applyBorder="1" applyAlignment="1">
      <alignment horizontal="right" vertical="center"/>
    </xf>
    <xf numFmtId="0" fontId="28" fillId="0" borderId="44" xfId="5" applyFont="1" applyBorder="1" applyAlignment="1">
      <alignment horizontal="distributed" vertical="center"/>
    </xf>
    <xf numFmtId="0" fontId="28" fillId="0" borderId="46" xfId="5" applyFont="1" applyBorder="1" applyAlignment="1">
      <alignment horizontal="distributed" vertical="center"/>
    </xf>
    <xf numFmtId="0" fontId="28" fillId="0" borderId="44" xfId="1" applyFont="1" applyBorder="1" applyAlignment="1">
      <alignment horizontal="distributed" vertical="center"/>
    </xf>
    <xf numFmtId="38" fontId="28" fillId="0" borderId="104" xfId="1" applyNumberFormat="1" applyFont="1" applyBorder="1" applyAlignment="1">
      <alignment horizontal="right" vertical="center"/>
    </xf>
    <xf numFmtId="0" fontId="28" fillId="0" borderId="72" xfId="1" applyFont="1" applyBorder="1" applyAlignment="1">
      <alignment horizontal="distributed" vertical="center" textRotation="255"/>
    </xf>
    <xf numFmtId="0" fontId="28" fillId="0" borderId="38" xfId="1" applyFont="1" applyBorder="1" applyAlignment="1">
      <alignment horizontal="distributed" vertical="center"/>
    </xf>
    <xf numFmtId="38" fontId="28" fillId="3" borderId="32" xfId="1" applyNumberFormat="1" applyFont="1" applyFill="1" applyBorder="1" applyAlignment="1">
      <alignment horizontal="right" vertical="center"/>
    </xf>
    <xf numFmtId="38" fontId="28" fillId="3" borderId="136" xfId="1" applyNumberFormat="1" applyFont="1" applyFill="1" applyBorder="1" applyAlignment="1">
      <alignment horizontal="right" vertical="center"/>
    </xf>
    <xf numFmtId="38" fontId="28" fillId="3" borderId="137" xfId="1" applyNumberFormat="1" applyFont="1" applyFill="1" applyBorder="1" applyAlignment="1">
      <alignment horizontal="right" vertical="center"/>
    </xf>
    <xf numFmtId="38" fontId="28" fillId="0" borderId="32" xfId="1" applyNumberFormat="1" applyFont="1" applyBorder="1" applyAlignment="1">
      <alignment horizontal="right" vertical="center"/>
    </xf>
    <xf numFmtId="38" fontId="28" fillId="0" borderId="7" xfId="1" applyNumberFormat="1" applyFont="1" applyBorder="1" applyAlignment="1">
      <alignment horizontal="right" vertical="center"/>
    </xf>
    <xf numFmtId="182" fontId="33" fillId="0" borderId="51" xfId="1" applyNumberFormat="1" applyFont="1" applyBorder="1" applyAlignment="1">
      <alignment horizontal="distributed" vertical="center" wrapText="1"/>
    </xf>
    <xf numFmtId="182" fontId="33" fillId="0" borderId="45" xfId="1" applyNumberFormat="1" applyFont="1" applyBorder="1" applyAlignment="1">
      <alignment horizontal="distributed" vertical="center" wrapText="1"/>
    </xf>
    <xf numFmtId="182" fontId="33" fillId="0" borderId="46" xfId="1" applyNumberFormat="1" applyFont="1" applyBorder="1" applyAlignment="1">
      <alignment horizontal="distributed" vertical="center" wrapText="1"/>
    </xf>
    <xf numFmtId="38" fontId="28" fillId="0" borderId="45" xfId="2" applyFont="1" applyBorder="1" applyAlignment="1">
      <alignment horizontal="right" vertical="center"/>
    </xf>
    <xf numFmtId="182" fontId="28" fillId="0" borderId="138" xfId="1" applyNumberFormat="1" applyFont="1" applyBorder="1" applyAlignment="1">
      <alignment horizontal="distributed" vertical="center" wrapText="1"/>
    </xf>
    <xf numFmtId="182" fontId="28" fillId="0" borderId="54" xfId="1" applyNumberFormat="1" applyFont="1" applyBorder="1" applyAlignment="1">
      <alignment horizontal="distributed" vertical="center" wrapText="1"/>
    </xf>
    <xf numFmtId="182" fontId="28" fillId="0" borderId="139" xfId="1" applyNumberFormat="1" applyFont="1" applyBorder="1" applyAlignment="1">
      <alignment horizontal="distributed" vertical="center"/>
    </xf>
    <xf numFmtId="38" fontId="28" fillId="0" borderId="140" xfId="2" applyFont="1" applyBorder="1" applyAlignment="1">
      <alignment horizontal="right" vertical="center"/>
    </xf>
    <xf numFmtId="38" fontId="28" fillId="0" borderId="53" xfId="2" applyFont="1" applyBorder="1" applyAlignment="1">
      <alignment horizontal="right" vertical="center"/>
    </xf>
    <xf numFmtId="38" fontId="28" fillId="0" borderId="74" xfId="2" applyFont="1" applyBorder="1" applyAlignment="1">
      <alignment horizontal="right" vertical="center"/>
    </xf>
    <xf numFmtId="38" fontId="28" fillId="0" borderId="73" xfId="2" applyFont="1" applyBorder="1" applyAlignment="1">
      <alignment horizontal="right" vertical="center"/>
    </xf>
    <xf numFmtId="38" fontId="28" fillId="3" borderId="140" xfId="2" applyFont="1" applyFill="1" applyBorder="1" applyAlignment="1">
      <alignment horizontal="right" vertical="center"/>
    </xf>
    <xf numFmtId="38" fontId="28" fillId="3" borderId="53" xfId="2" applyFont="1" applyFill="1" applyBorder="1" applyAlignment="1">
      <alignment horizontal="right" vertical="center"/>
    </xf>
    <xf numFmtId="182" fontId="28" fillId="0" borderId="75" xfId="1" applyNumberFormat="1" applyFont="1" applyBorder="1" applyAlignment="1">
      <alignment horizontal="center" vertical="center" textRotation="255"/>
    </xf>
    <xf numFmtId="182" fontId="34" fillId="0" borderId="48" xfId="1" applyNumberFormat="1" applyFont="1" applyBorder="1" applyAlignment="1">
      <alignment horizontal="distributed" vertical="center"/>
    </xf>
    <xf numFmtId="182" fontId="34" fillId="0" borderId="50" xfId="1" applyNumberFormat="1" applyFont="1" applyBorder="1" applyAlignment="1">
      <alignment horizontal="distributed" vertical="center"/>
    </xf>
    <xf numFmtId="38" fontId="28" fillId="0" borderId="79" xfId="2" applyFont="1" applyBorder="1" applyAlignment="1">
      <alignment horizontal="right" vertical="center"/>
    </xf>
    <xf numFmtId="38" fontId="34" fillId="0" borderId="79" xfId="1" applyNumberFormat="1" applyFont="1" applyBorder="1" applyAlignment="1">
      <alignment horizontal="left" vertical="center" wrapText="1"/>
    </xf>
    <xf numFmtId="38" fontId="34" fillId="0" borderId="79" xfId="1" applyNumberFormat="1" applyFont="1" applyBorder="1" applyAlignment="1">
      <alignment horizontal="left" vertical="center"/>
    </xf>
    <xf numFmtId="38" fontId="34" fillId="0" borderId="80" xfId="1" applyNumberFormat="1" applyFont="1" applyBorder="1" applyAlignment="1">
      <alignment horizontal="left" vertical="center"/>
    </xf>
    <xf numFmtId="182" fontId="34" fillId="0" borderId="141" xfId="1" applyNumberFormat="1" applyFont="1" applyBorder="1" applyAlignment="1">
      <alignment horizontal="distributed" vertical="center" wrapText="1"/>
    </xf>
    <xf numFmtId="182" fontId="34" fillId="0" borderId="80" xfId="1" applyNumberFormat="1" applyFont="1" applyBorder="1" applyAlignment="1">
      <alignment horizontal="distributed" vertical="center" wrapText="1"/>
    </xf>
    <xf numFmtId="38" fontId="28" fillId="0" borderId="45" xfId="1" applyNumberFormat="1" applyFont="1" applyBorder="1" applyAlignment="1">
      <alignment horizontal="center" vertical="center"/>
    </xf>
    <xf numFmtId="38" fontId="28" fillId="0" borderId="46" xfId="1" applyNumberFormat="1" applyFont="1" applyBorder="1" applyAlignment="1">
      <alignment horizontal="center" vertical="center"/>
    </xf>
    <xf numFmtId="182" fontId="34" fillId="0" borderId="42" xfId="1" applyNumberFormat="1" applyFont="1" applyBorder="1" applyAlignment="1">
      <alignment horizontal="distributed" vertical="center"/>
    </xf>
    <xf numFmtId="182" fontId="34" fillId="0" borderId="33" xfId="1" applyNumberFormat="1" applyFont="1" applyBorder="1" applyAlignment="1">
      <alignment horizontal="distributed" vertical="center"/>
    </xf>
    <xf numFmtId="182" fontId="34" fillId="0" borderId="142" xfId="1" applyNumberFormat="1" applyFont="1" applyBorder="1" applyAlignment="1">
      <alignment horizontal="distributed" vertical="center"/>
    </xf>
    <xf numFmtId="182" fontId="34" fillId="0" borderId="105" xfId="1" applyNumberFormat="1" applyFont="1" applyBorder="1" applyAlignment="1">
      <alignment horizontal="distributed" vertical="center"/>
    </xf>
    <xf numFmtId="182" fontId="34" fillId="0" borderId="143" xfId="1" applyNumberFormat="1" applyFont="1" applyBorder="1" applyAlignment="1">
      <alignment horizontal="distributed" vertical="center"/>
    </xf>
    <xf numFmtId="182" fontId="34" fillId="0" borderId="85" xfId="1" applyNumberFormat="1" applyFont="1" applyBorder="1" applyAlignment="1">
      <alignment horizontal="distributed" vertical="center"/>
    </xf>
    <xf numFmtId="38" fontId="28" fillId="0" borderId="144" xfId="2" applyFont="1" applyBorder="1" applyAlignment="1">
      <alignment horizontal="right" vertical="center"/>
    </xf>
    <xf numFmtId="38" fontId="28" fillId="0" borderId="143" xfId="2" applyFont="1" applyBorder="1" applyAlignment="1">
      <alignment horizontal="right" vertical="center"/>
    </xf>
    <xf numFmtId="38" fontId="28" fillId="0" borderId="87" xfId="2" applyFont="1" applyBorder="1" applyAlignment="1">
      <alignment horizontal="right" vertical="center"/>
    </xf>
    <xf numFmtId="38" fontId="28" fillId="0" borderId="86" xfId="2" applyFont="1" applyBorder="1" applyAlignment="1">
      <alignment horizontal="right" vertical="center"/>
    </xf>
    <xf numFmtId="0" fontId="28" fillId="0" borderId="72" xfId="1" applyFont="1" applyBorder="1" applyAlignment="1">
      <alignment horizontal="center" vertical="center"/>
    </xf>
    <xf numFmtId="0" fontId="28" fillId="0" borderId="39" xfId="1" applyFont="1" applyBorder="1" applyAlignment="1">
      <alignment horizontal="center" vertical="center"/>
    </xf>
    <xf numFmtId="0" fontId="28" fillId="0" borderId="145" xfId="1" applyFont="1" applyBorder="1" applyAlignment="1">
      <alignment horizontal="center" vertical="center"/>
    </xf>
    <xf numFmtId="38" fontId="28" fillId="3" borderId="146" xfId="1" applyNumberFormat="1" applyFont="1" applyFill="1" applyBorder="1" applyAlignment="1">
      <alignment vertical="center"/>
    </xf>
    <xf numFmtId="38" fontId="28" fillId="3" borderId="147" xfId="1" applyNumberFormat="1" applyFont="1" applyFill="1" applyBorder="1" applyAlignment="1">
      <alignment vertical="center"/>
    </xf>
    <xf numFmtId="38" fontId="28" fillId="3" borderId="128" xfId="1" applyNumberFormat="1" applyFont="1" applyFill="1" applyBorder="1" applyAlignment="1">
      <alignment vertical="center"/>
    </xf>
    <xf numFmtId="38" fontId="28" fillId="3" borderId="129" xfId="1" applyNumberFormat="1" applyFont="1" applyFill="1" applyBorder="1" applyAlignment="1">
      <alignment vertical="center"/>
    </xf>
    <xf numFmtId="0" fontId="28" fillId="0" borderId="99" xfId="5" applyFont="1" applyBorder="1" applyAlignment="1">
      <alignment horizontal="distributed" vertical="center"/>
    </xf>
    <xf numFmtId="0" fontId="28" fillId="0" borderId="98" xfId="5" applyFont="1" applyBorder="1" applyAlignment="1">
      <alignment horizontal="distributed" vertical="center"/>
    </xf>
    <xf numFmtId="38" fontId="28" fillId="0" borderId="32" xfId="1" applyNumberFormat="1" applyFont="1" applyBorder="1" applyAlignment="1">
      <alignment horizontal="left" vertical="center"/>
    </xf>
    <xf numFmtId="38" fontId="28" fillId="0" borderId="7" xfId="1" applyNumberFormat="1" applyFont="1" applyBorder="1" applyAlignment="1">
      <alignment horizontal="left" vertical="center"/>
    </xf>
    <xf numFmtId="38" fontId="28" fillId="0" borderId="148" xfId="2" applyFont="1" applyBorder="1" applyAlignment="1">
      <alignment vertical="center"/>
    </xf>
    <xf numFmtId="38" fontId="28" fillId="0" borderId="149" xfId="2" applyFont="1" applyBorder="1" applyAlignment="1">
      <alignment vertical="center"/>
    </xf>
    <xf numFmtId="38" fontId="28" fillId="0" borderId="150" xfId="2" applyFont="1" applyBorder="1" applyAlignment="1">
      <alignment vertical="center"/>
    </xf>
    <xf numFmtId="38" fontId="28" fillId="0" borderId="151" xfId="2" applyFont="1" applyBorder="1" applyAlignment="1">
      <alignment vertical="center"/>
    </xf>
    <xf numFmtId="38" fontId="28" fillId="0" borderId="37" xfId="1" applyNumberFormat="1" applyFont="1" applyBorder="1" applyAlignment="1">
      <alignment horizontal="left" vertical="center"/>
    </xf>
    <xf numFmtId="38" fontId="28" fillId="0" borderId="27" xfId="1" applyNumberFormat="1" applyFont="1" applyBorder="1" applyAlignment="1">
      <alignment horizontal="left" vertical="center"/>
    </xf>
    <xf numFmtId="0" fontId="28" fillId="0" borderId="81" xfId="1" applyFont="1" applyBorder="1" applyAlignment="1">
      <alignment horizontal="distributed" vertical="center"/>
    </xf>
    <xf numFmtId="0" fontId="28" fillId="0" borderId="79" xfId="1" applyFont="1" applyBorder="1" applyAlignment="1">
      <alignment horizontal="distributed" vertical="center"/>
    </xf>
    <xf numFmtId="0" fontId="28" fillId="0" borderId="152" xfId="1" applyFont="1" applyBorder="1" applyAlignment="1">
      <alignment horizontal="distributed" vertical="center"/>
    </xf>
    <xf numFmtId="38" fontId="28" fillId="0" borderId="153" xfId="2" applyFont="1" applyBorder="1" applyAlignment="1">
      <alignment vertical="center"/>
    </xf>
    <xf numFmtId="38" fontId="28" fillId="0" borderId="141" xfId="2" applyFont="1" applyBorder="1" applyAlignment="1">
      <alignment vertical="center"/>
    </xf>
    <xf numFmtId="38" fontId="28" fillId="0" borderId="69" xfId="2" applyFont="1" applyBorder="1" applyAlignment="1">
      <alignment vertical="center"/>
    </xf>
    <xf numFmtId="38" fontId="28" fillId="0" borderId="70" xfId="2" applyFont="1" applyBorder="1" applyAlignment="1">
      <alignment vertical="center"/>
    </xf>
    <xf numFmtId="0" fontId="28" fillId="0" borderId="67" xfId="1" applyFont="1" applyBorder="1" applyAlignment="1">
      <alignment horizontal="distributed" vertical="center"/>
    </xf>
    <xf numFmtId="0" fontId="28" fillId="0" borderId="154" xfId="1" applyFont="1" applyBorder="1" applyAlignment="1">
      <alignment horizontal="distributed" vertical="center"/>
    </xf>
    <xf numFmtId="38" fontId="28" fillId="0" borderId="155" xfId="2" applyFont="1" applyBorder="1" applyAlignment="1">
      <alignment vertical="center"/>
    </xf>
    <xf numFmtId="38" fontId="28" fillId="0" borderId="44" xfId="2" applyFont="1" applyBorder="1" applyAlignment="1">
      <alignment vertical="center"/>
    </xf>
    <xf numFmtId="38" fontId="28" fillId="0" borderId="45" xfId="2" applyFont="1" applyBorder="1" applyAlignment="1">
      <alignment vertical="center"/>
    </xf>
    <xf numFmtId="0" fontId="28" fillId="0" borderId="67" xfId="1" applyFont="1" applyFill="1" applyBorder="1" applyAlignment="1">
      <alignment horizontal="distributed" vertical="center"/>
    </xf>
    <xf numFmtId="0" fontId="28" fillId="0" borderId="45" xfId="1" applyFont="1" applyFill="1" applyBorder="1" applyAlignment="1">
      <alignment horizontal="distributed" vertical="center"/>
    </xf>
    <xf numFmtId="0" fontId="28" fillId="0" borderId="154" xfId="1" applyFont="1" applyFill="1" applyBorder="1" applyAlignment="1">
      <alignment horizontal="distributed" vertical="center"/>
    </xf>
    <xf numFmtId="38" fontId="28" fillId="0" borderId="146" xfId="2" applyFont="1" applyBorder="1" applyAlignment="1">
      <alignment vertical="center"/>
    </xf>
    <xf numFmtId="38" fontId="28" fillId="0" borderId="147" xfId="2" applyFont="1" applyBorder="1" applyAlignment="1">
      <alignment vertical="center"/>
    </xf>
    <xf numFmtId="38" fontId="28" fillId="0" borderId="156" xfId="2" applyFont="1" applyBorder="1" applyAlignment="1">
      <alignment vertical="center"/>
    </xf>
    <xf numFmtId="38" fontId="28" fillId="0" borderId="157" xfId="2" applyFont="1" applyBorder="1" applyAlignment="1">
      <alignment vertical="center"/>
    </xf>
    <xf numFmtId="0" fontId="28" fillId="0" borderId="127" xfId="1" applyFont="1" applyBorder="1" applyAlignment="1">
      <alignment horizontal="center" vertical="center"/>
    </xf>
    <xf numFmtId="0" fontId="28" fillId="0" borderId="93" xfId="1" applyFont="1" applyBorder="1" applyAlignment="1">
      <alignment horizontal="center" vertical="center"/>
    </xf>
    <xf numFmtId="0" fontId="28" fillId="0" borderId="94" xfId="1" applyFont="1" applyBorder="1" applyAlignment="1">
      <alignment horizontal="center" vertical="center"/>
    </xf>
    <xf numFmtId="38" fontId="28" fillId="3" borderId="89" xfId="1" applyNumberFormat="1" applyFont="1" applyFill="1" applyBorder="1" applyAlignment="1">
      <alignment horizontal="right" vertical="center"/>
    </xf>
    <xf numFmtId="0" fontId="28" fillId="0" borderId="5" xfId="1" applyFont="1" applyBorder="1" applyAlignment="1">
      <alignment horizontal="center" vertical="center" textRotation="255" shrinkToFit="1"/>
    </xf>
    <xf numFmtId="0" fontId="28" fillId="0" borderId="32" xfId="1" applyFont="1" applyBorder="1" applyAlignment="1">
      <alignment horizontal="distributed" vertical="center"/>
    </xf>
    <xf numFmtId="0" fontId="28" fillId="0" borderId="7" xfId="1" applyFont="1" applyBorder="1" applyAlignment="1">
      <alignment horizontal="distributed" vertical="center"/>
    </xf>
    <xf numFmtId="38" fontId="28" fillId="0" borderId="5" xfId="2" applyFont="1" applyFill="1" applyBorder="1" applyAlignment="1">
      <alignment horizontal="right" vertical="center"/>
    </xf>
    <xf numFmtId="0" fontId="28" fillId="0" borderId="5" xfId="1" applyFont="1" applyBorder="1" applyAlignment="1">
      <alignment horizontal="center" vertical="center" shrinkToFit="1"/>
    </xf>
    <xf numFmtId="38" fontId="28" fillId="3" borderId="5" xfId="2" applyFont="1" applyFill="1" applyBorder="1" applyAlignment="1">
      <alignment horizontal="right" vertical="center"/>
    </xf>
    <xf numFmtId="0" fontId="28" fillId="0" borderId="5" xfId="1" applyFont="1" applyBorder="1" applyAlignment="1">
      <alignment horizontal="center" vertical="center"/>
    </xf>
  </cellXfs>
  <cellStyles count="6">
    <cellStyle name="桁区切り 2" xfId="2"/>
    <cellStyle name="桁区切り 2 4" xfId="4"/>
    <cellStyle name="標準" xfId="0" builtinId="0"/>
    <cellStyle name="標準 2" xfId="1"/>
    <cellStyle name="標準 2 2" xfId="3"/>
    <cellStyle name="標準 3"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3&#35373;&#32622;&#36939;&#21942;&#21215;&#38598;&#35201;&#38936;&#12288;&#27096;&#24335;5&#12539;6&#2149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５）資金計画書"/>
      <sheetName val="（様式６）総括表"/>
      <sheetName val="（様式6-2）予算書１（対象経費）"/>
      <sheetName val="（様式6-3）予算書2 (対象外経費)"/>
    </sheetNames>
    <sheetDataSet>
      <sheetData sheetId="0"/>
      <sheetData sheetId="1"/>
      <sheetData sheetId="2"/>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E48"/>
  <sheetViews>
    <sheetView view="pageBreakPreview" zoomScale="85" zoomScaleNormal="70" zoomScaleSheetLayoutView="85" zoomScalePageLayoutView="60" workbookViewId="0">
      <selection activeCell="N2" sqref="N2:P2"/>
    </sheetView>
  </sheetViews>
  <sheetFormatPr defaultColWidth="9" defaultRowHeight="17.25" customHeight="1"/>
  <cols>
    <col min="1" max="1" width="3.5" style="4" customWidth="1"/>
    <col min="2" max="2" width="22.625" style="4" customWidth="1"/>
    <col min="3" max="3" width="5.125" style="169" customWidth="1"/>
    <col min="4" max="4" width="20.625" style="169" customWidth="1"/>
    <col min="5" max="5" width="29.375" style="4" customWidth="1"/>
    <col min="6" max="6" width="19.375" style="4" customWidth="1"/>
    <col min="7" max="7" width="6.625" style="4" customWidth="1"/>
    <col min="8" max="8" width="15.25" style="4" customWidth="1"/>
    <col min="9" max="9" width="13.25" style="4" customWidth="1"/>
    <col min="10" max="10" width="14.625" style="4" customWidth="1"/>
    <col min="11" max="11" width="12.625" style="4" customWidth="1"/>
    <col min="12" max="12" width="15.25" style="4" customWidth="1"/>
    <col min="13" max="13" width="14.625" style="4" customWidth="1"/>
    <col min="14" max="14" width="17.5" style="4" customWidth="1"/>
    <col min="15" max="15" width="9.875" style="4" customWidth="1"/>
    <col min="16" max="16" width="4.75" style="4" customWidth="1"/>
    <col min="17" max="19" width="9.125" style="3" customWidth="1"/>
    <col min="20" max="20" width="13.75" style="3" customWidth="1"/>
    <col min="21" max="25" width="10.125" style="3" customWidth="1"/>
    <col min="26" max="26" width="10.875" style="3" bestFit="1" customWidth="1"/>
    <col min="27" max="27" width="9.5" style="3" customWidth="1"/>
    <col min="28" max="30" width="11.625" style="4" customWidth="1"/>
    <col min="31" max="16384" width="9" style="4"/>
  </cols>
  <sheetData>
    <row r="1" spans="1:31" s="2" customFormat="1" ht="24.75" customHeight="1">
      <c r="A1" s="1"/>
      <c r="B1" s="1" t="s">
        <v>0</v>
      </c>
      <c r="C1" s="1"/>
      <c r="D1" s="1"/>
      <c r="E1" s="1"/>
      <c r="F1" s="1"/>
      <c r="G1" s="1"/>
      <c r="H1" s="1"/>
      <c r="I1" s="1"/>
      <c r="J1" s="1"/>
      <c r="K1" s="1"/>
      <c r="L1" s="1"/>
      <c r="M1" s="1"/>
      <c r="N1" s="1"/>
      <c r="O1" s="1"/>
      <c r="Q1" s="3"/>
      <c r="R1" s="3"/>
      <c r="S1" s="3"/>
      <c r="T1" s="3"/>
      <c r="U1" s="3"/>
      <c r="V1" s="3"/>
      <c r="W1" s="3"/>
      <c r="X1" s="3"/>
      <c r="Y1" s="3"/>
      <c r="Z1" s="3"/>
      <c r="AA1" s="3"/>
    </row>
    <row r="2" spans="1:31" ht="25.5" customHeight="1">
      <c r="B2" s="5" t="s">
        <v>1</v>
      </c>
      <c r="C2" s="5"/>
      <c r="D2" s="5"/>
      <c r="E2" s="5"/>
      <c r="F2" s="5"/>
      <c r="G2" s="5"/>
      <c r="H2" s="5"/>
      <c r="I2" s="5"/>
      <c r="J2" s="5"/>
      <c r="K2" s="5"/>
      <c r="L2" s="5"/>
      <c r="M2" s="5"/>
      <c r="N2" s="6"/>
      <c r="O2" s="6"/>
      <c r="P2" s="6"/>
      <c r="Q2" s="7"/>
      <c r="R2" s="8"/>
      <c r="S2" s="9"/>
      <c r="T2" s="10"/>
      <c r="U2" s="10"/>
      <c r="V2" s="10"/>
      <c r="W2" s="9"/>
      <c r="X2" s="9"/>
      <c r="Y2" s="9"/>
      <c r="Z2" s="11"/>
      <c r="AA2" s="11"/>
      <c r="AB2" s="12"/>
      <c r="AC2" s="12"/>
      <c r="AD2" s="12"/>
      <c r="AE2" s="13"/>
    </row>
    <row r="3" spans="1:31" ht="21.75" customHeight="1">
      <c r="A3" s="14"/>
      <c r="B3" s="15"/>
      <c r="C3" s="15"/>
      <c r="D3" s="15"/>
      <c r="E3" s="14"/>
      <c r="F3" s="14"/>
      <c r="G3" s="14"/>
      <c r="H3" s="16" t="s">
        <v>2</v>
      </c>
      <c r="N3" s="14"/>
      <c r="O3" s="14"/>
      <c r="P3" s="14"/>
      <c r="Q3" s="11"/>
      <c r="R3" s="11"/>
      <c r="S3" s="17"/>
      <c r="T3" s="18"/>
      <c r="U3" s="18"/>
      <c r="V3" s="19"/>
    </row>
    <row r="4" spans="1:31" ht="23.25" customHeight="1">
      <c r="A4" s="14"/>
      <c r="B4" s="20" t="s">
        <v>3</v>
      </c>
      <c r="C4" s="21"/>
      <c r="D4" s="14"/>
      <c r="E4" s="14"/>
      <c r="F4" s="14"/>
      <c r="G4" s="14"/>
      <c r="H4" s="22" t="s">
        <v>4</v>
      </c>
      <c r="I4" s="4" t="s">
        <v>5</v>
      </c>
      <c r="J4" s="23"/>
      <c r="K4" s="23"/>
      <c r="L4" s="2"/>
      <c r="M4" s="14"/>
      <c r="N4" s="14"/>
      <c r="O4" s="14"/>
      <c r="P4" s="14"/>
      <c r="Q4" s="24"/>
      <c r="R4" s="24"/>
      <c r="S4" s="25"/>
      <c r="T4" s="25"/>
      <c r="U4" s="26"/>
      <c r="V4" s="19"/>
    </row>
    <row r="5" spans="1:31" ht="24.95" customHeight="1">
      <c r="A5" s="14"/>
      <c r="B5" s="27" t="s">
        <v>6</v>
      </c>
      <c r="C5" s="28" t="s">
        <v>7</v>
      </c>
      <c r="D5" s="29"/>
      <c r="E5" s="30" t="s">
        <v>8</v>
      </c>
      <c r="F5" s="31" t="s">
        <v>9</v>
      </c>
      <c r="G5" s="14"/>
      <c r="H5" s="32" t="s">
        <v>10</v>
      </c>
      <c r="I5" s="33" t="s">
        <v>11</v>
      </c>
      <c r="J5" s="33" t="s">
        <v>12</v>
      </c>
      <c r="K5" s="34" t="s">
        <v>13</v>
      </c>
      <c r="L5" s="35"/>
      <c r="M5" s="36" t="s">
        <v>14</v>
      </c>
      <c r="N5" s="14"/>
      <c r="O5" s="14"/>
      <c r="P5" s="14"/>
      <c r="Q5" s="37"/>
      <c r="R5" s="37"/>
      <c r="S5" s="38"/>
      <c r="T5" s="38"/>
      <c r="U5" s="38"/>
      <c r="V5" s="19"/>
    </row>
    <row r="6" spans="1:31" ht="35.1" customHeight="1">
      <c r="A6" s="39" t="s">
        <v>15</v>
      </c>
      <c r="B6" s="40" t="s">
        <v>16</v>
      </c>
      <c r="C6" s="41" t="s">
        <v>17</v>
      </c>
      <c r="D6" s="41"/>
      <c r="E6" s="42">
        <f>MAX(M6:M10)</f>
        <v>0</v>
      </c>
      <c r="F6" s="43">
        <f>SUM(E6:E9)</f>
        <v>0</v>
      </c>
      <c r="G6" s="44"/>
      <c r="H6" s="45">
        <v>2553000</v>
      </c>
      <c r="I6" s="46" t="s">
        <v>18</v>
      </c>
      <c r="J6" s="47"/>
      <c r="K6" s="48" t="s">
        <v>19</v>
      </c>
      <c r="L6" s="49"/>
      <c r="M6" s="50" t="str">
        <f>IF(ISBLANK(J6),"",H6-(19-J6)*29000)</f>
        <v/>
      </c>
      <c r="N6" s="14"/>
      <c r="O6" s="16"/>
      <c r="P6" s="16"/>
      <c r="Q6" s="11"/>
      <c r="R6" s="11"/>
      <c r="S6" s="17"/>
      <c r="T6" s="51"/>
      <c r="U6" s="51"/>
      <c r="V6" s="19"/>
    </row>
    <row r="7" spans="1:31" ht="35.1" customHeight="1">
      <c r="A7" s="52"/>
      <c r="B7" s="53"/>
      <c r="C7" s="54" t="s">
        <v>20</v>
      </c>
      <c r="D7" s="54"/>
      <c r="E7" s="42">
        <f>M11</f>
        <v>0</v>
      </c>
      <c r="F7" s="55"/>
      <c r="G7" s="56"/>
      <c r="H7" s="57">
        <v>4672000</v>
      </c>
      <c r="I7" s="58" t="s">
        <v>21</v>
      </c>
      <c r="J7" s="47"/>
      <c r="K7" s="48" t="s">
        <v>22</v>
      </c>
      <c r="L7" s="49"/>
      <c r="M7" s="59" t="str">
        <f>IF(ISBLANK(J7),"",H7-(36-J7)*26000)</f>
        <v/>
      </c>
      <c r="N7" s="16"/>
      <c r="O7" s="16"/>
      <c r="P7" s="16"/>
      <c r="Q7" s="11"/>
      <c r="R7" s="11"/>
      <c r="S7" s="51"/>
      <c r="T7" s="51"/>
      <c r="U7" s="51"/>
      <c r="V7" s="19"/>
    </row>
    <row r="8" spans="1:31" ht="35.1" customHeight="1">
      <c r="A8" s="52"/>
      <c r="B8" s="53"/>
      <c r="C8" s="60" t="s">
        <v>23</v>
      </c>
      <c r="D8" s="61" t="s">
        <v>24</v>
      </c>
      <c r="E8" s="62">
        <f>M12</f>
        <v>0</v>
      </c>
      <c r="F8" s="55"/>
      <c r="G8" s="56"/>
      <c r="H8" s="57">
        <v>4672000</v>
      </c>
      <c r="I8" s="58" t="s">
        <v>25</v>
      </c>
      <c r="J8" s="63"/>
      <c r="K8" s="64">
        <v>4672000</v>
      </c>
      <c r="L8" s="65"/>
      <c r="M8" s="59" t="str">
        <f>IF(ISBLANK(J8),"",4672000)</f>
        <v/>
      </c>
      <c r="N8" s="16"/>
      <c r="O8" s="16"/>
      <c r="P8" s="16"/>
      <c r="Q8" s="10"/>
      <c r="R8" s="9"/>
      <c r="S8" s="9"/>
      <c r="T8" s="9"/>
      <c r="U8" s="9"/>
      <c r="V8" s="9"/>
      <c r="W8" s="9"/>
      <c r="X8" s="9"/>
      <c r="Y8" s="9"/>
      <c r="Z8" s="11"/>
      <c r="AA8" s="11"/>
      <c r="AB8" s="66"/>
      <c r="AC8" s="66"/>
      <c r="AD8" s="66"/>
      <c r="AE8" s="13"/>
    </row>
    <row r="9" spans="1:31" ht="35.1" customHeight="1">
      <c r="A9" s="52"/>
      <c r="B9" s="67"/>
      <c r="C9" s="68"/>
      <c r="D9" s="69" t="s">
        <v>26</v>
      </c>
      <c r="E9" s="62">
        <f>M13</f>
        <v>0</v>
      </c>
      <c r="F9" s="70"/>
      <c r="G9" s="56"/>
      <c r="H9" s="57">
        <v>4672000</v>
      </c>
      <c r="I9" s="58" t="s">
        <v>27</v>
      </c>
      <c r="J9" s="47"/>
      <c r="K9" s="48" t="s">
        <v>28</v>
      </c>
      <c r="L9" s="49"/>
      <c r="M9" s="59" t="str">
        <f>IF(ISBLANK(J9),"",H9-(J9-45)*67000)</f>
        <v/>
      </c>
      <c r="N9" s="16"/>
      <c r="O9" s="16"/>
      <c r="P9" s="16"/>
      <c r="Q9" s="71"/>
      <c r="R9" s="19"/>
      <c r="S9" s="19"/>
      <c r="T9" s="19"/>
      <c r="U9" s="19"/>
      <c r="V9" s="19"/>
      <c r="W9" s="19"/>
      <c r="X9" s="19"/>
      <c r="Y9" s="19"/>
      <c r="Z9" s="19"/>
      <c r="AA9" s="19"/>
      <c r="AB9" s="13"/>
      <c r="AC9" s="13"/>
      <c r="AD9" s="13"/>
      <c r="AE9" s="13"/>
    </row>
    <row r="10" spans="1:31" ht="35.1" customHeight="1">
      <c r="A10" s="52"/>
      <c r="B10" s="72" t="s">
        <v>29</v>
      </c>
      <c r="C10" s="73" t="s">
        <v>30</v>
      </c>
      <c r="D10" s="74"/>
      <c r="E10" s="75"/>
      <c r="F10" s="76"/>
      <c r="G10" s="56"/>
      <c r="H10" s="77">
        <v>2917000</v>
      </c>
      <c r="I10" s="78" t="s">
        <v>31</v>
      </c>
      <c r="J10" s="47"/>
      <c r="K10" s="79">
        <v>2917000</v>
      </c>
      <c r="L10" s="80"/>
      <c r="M10" s="59" t="str">
        <f>IF(ISBLANK(J10),"",2917000)</f>
        <v/>
      </c>
      <c r="N10" s="16"/>
      <c r="O10" s="81"/>
      <c r="P10" s="16"/>
      <c r="Q10" s="71"/>
      <c r="R10" s="19"/>
      <c r="S10" s="19"/>
      <c r="T10" s="19"/>
      <c r="U10" s="19"/>
      <c r="V10" s="19"/>
      <c r="W10" s="19"/>
      <c r="X10" s="19"/>
      <c r="Y10" s="19"/>
      <c r="Z10" s="19"/>
      <c r="AA10" s="19"/>
      <c r="AB10" s="13"/>
      <c r="AC10" s="13"/>
      <c r="AD10" s="13"/>
      <c r="AE10" s="13"/>
    </row>
    <row r="11" spans="1:31" ht="35.1" customHeight="1">
      <c r="A11" s="52"/>
      <c r="B11" s="82" t="s">
        <v>32</v>
      </c>
      <c r="C11" s="83" t="s">
        <v>33</v>
      </c>
      <c r="D11" s="84"/>
      <c r="E11" s="85">
        <v>0</v>
      </c>
      <c r="F11" s="86">
        <f>E11</f>
        <v>0</v>
      </c>
      <c r="G11" s="56"/>
      <c r="H11" s="87" t="s">
        <v>34</v>
      </c>
      <c r="I11" s="88" t="s">
        <v>35</v>
      </c>
      <c r="J11" s="89"/>
      <c r="K11" s="89"/>
      <c r="L11" s="90"/>
      <c r="M11" s="50">
        <f>O11*19000</f>
        <v>0</v>
      </c>
      <c r="N11" s="91" t="s">
        <v>36</v>
      </c>
      <c r="O11" s="92">
        <f>Q19</f>
        <v>0</v>
      </c>
      <c r="P11" s="16"/>
      <c r="Q11" s="93"/>
    </row>
    <row r="12" spans="1:31" ht="35.1" customHeight="1">
      <c r="A12" s="52"/>
      <c r="B12" s="94"/>
      <c r="C12" s="95" t="s">
        <v>37</v>
      </c>
      <c r="D12" s="96"/>
      <c r="E12" s="97"/>
      <c r="F12" s="98"/>
      <c r="H12" s="99" t="s">
        <v>38</v>
      </c>
      <c r="I12" s="100" t="s">
        <v>39</v>
      </c>
      <c r="J12" s="101"/>
      <c r="K12" s="101"/>
      <c r="L12" s="102" t="s">
        <v>40</v>
      </c>
      <c r="M12" s="103">
        <f>O12*406000</f>
        <v>0</v>
      </c>
      <c r="N12" s="104" t="s">
        <v>41</v>
      </c>
      <c r="O12" s="105" t="str">
        <f>IF(R16=TRUE,Q16,"0")</f>
        <v>0</v>
      </c>
      <c r="P12" s="16"/>
      <c r="Q12" s="93"/>
    </row>
    <row r="13" spans="1:31" ht="35.1" customHeight="1">
      <c r="A13" s="106"/>
      <c r="B13" s="107"/>
      <c r="C13" s="95" t="s">
        <v>42</v>
      </c>
      <c r="D13" s="96"/>
      <c r="E13" s="97"/>
      <c r="F13" s="98"/>
      <c r="G13" s="16"/>
      <c r="H13" s="108"/>
      <c r="I13" s="88"/>
      <c r="J13" s="109"/>
      <c r="K13" s="109"/>
      <c r="L13" s="102" t="s">
        <v>43</v>
      </c>
      <c r="M13" s="103">
        <f>O13*183000</f>
        <v>0</v>
      </c>
      <c r="N13" s="110" t="s">
        <v>44</v>
      </c>
      <c r="O13" s="105" t="str">
        <f>IF(R18=TRUE,Q18,"0")</f>
        <v>0</v>
      </c>
      <c r="P13" s="111"/>
      <c r="Q13" s="112"/>
    </row>
    <row r="14" spans="1:31" ht="35.1" customHeight="1">
      <c r="A14" s="113" t="s">
        <v>45</v>
      </c>
      <c r="B14" s="114" t="s">
        <v>46</v>
      </c>
      <c r="C14" s="95" t="s">
        <v>47</v>
      </c>
      <c r="D14" s="96"/>
      <c r="E14" s="115">
        <v>0</v>
      </c>
      <c r="F14" s="86">
        <f t="shared" ref="F14:F21" si="0">E14</f>
        <v>0</v>
      </c>
      <c r="P14" s="111"/>
      <c r="Q14" s="112"/>
    </row>
    <row r="15" spans="1:31" ht="35.1" customHeight="1">
      <c r="A15" s="113"/>
      <c r="B15" s="116"/>
      <c r="C15" s="95" t="s">
        <v>48</v>
      </c>
      <c r="D15" s="96"/>
      <c r="E15" s="115">
        <v>0</v>
      </c>
      <c r="F15" s="86">
        <f t="shared" si="0"/>
        <v>0</v>
      </c>
      <c r="H15" s="117" t="s">
        <v>49</v>
      </c>
      <c r="I15" s="118"/>
      <c r="J15" s="119"/>
      <c r="K15" s="120"/>
      <c r="L15" s="120"/>
      <c r="M15" s="120"/>
      <c r="N15" s="119"/>
      <c r="O15" s="119"/>
      <c r="P15" s="119"/>
      <c r="Q15" s="11"/>
      <c r="R15" s="11"/>
      <c r="S15" s="38" t="s">
        <v>50</v>
      </c>
      <c r="T15" s="38"/>
      <c r="U15" s="38"/>
    </row>
    <row r="16" spans="1:31" ht="35.1" customHeight="1">
      <c r="A16" s="113"/>
      <c r="B16" s="114" t="s">
        <v>51</v>
      </c>
      <c r="C16" s="121" t="s">
        <v>52</v>
      </c>
      <c r="D16" s="122"/>
      <c r="E16" s="85">
        <v>0</v>
      </c>
      <c r="F16" s="86">
        <f t="shared" si="0"/>
        <v>0</v>
      </c>
      <c r="H16" s="123" t="s">
        <v>53</v>
      </c>
      <c r="I16" s="123"/>
      <c r="J16" s="123"/>
      <c r="K16" s="124" t="s">
        <v>54</v>
      </c>
      <c r="L16" s="125"/>
      <c r="M16" s="126"/>
      <c r="N16" s="127" t="s">
        <v>55</v>
      </c>
      <c r="O16" s="128"/>
      <c r="P16" s="129"/>
      <c r="Q16" s="130">
        <f>U18-6</f>
        <v>-6</v>
      </c>
      <c r="R16" s="130" t="b">
        <f>IF(AND(U17&gt;18),U18&gt;6)</f>
        <v>0</v>
      </c>
      <c r="S16" s="17">
        <f>L16</f>
        <v>0</v>
      </c>
      <c r="T16" s="18">
        <f>M16/60</f>
        <v>0</v>
      </c>
      <c r="U16" s="18">
        <f>SUM(S16:T16)</f>
        <v>0</v>
      </c>
    </row>
    <row r="17" spans="1:31" ht="35.1" customHeight="1">
      <c r="A17" s="113"/>
      <c r="B17" s="116"/>
      <c r="C17" s="122" t="s">
        <v>56</v>
      </c>
      <c r="D17" s="122"/>
      <c r="E17" s="131">
        <v>0</v>
      </c>
      <c r="F17" s="86">
        <f t="shared" si="0"/>
        <v>0</v>
      </c>
      <c r="H17" s="123"/>
      <c r="I17" s="123"/>
      <c r="J17" s="123"/>
      <c r="K17" s="132" t="s">
        <v>57</v>
      </c>
      <c r="L17" s="133"/>
      <c r="M17" s="134"/>
      <c r="N17" s="135" t="s">
        <v>55</v>
      </c>
      <c r="O17" s="136"/>
      <c r="P17" s="137"/>
      <c r="Q17" s="11"/>
      <c r="R17" s="11"/>
      <c r="S17" s="17">
        <f>O16</f>
        <v>0</v>
      </c>
      <c r="T17" s="18">
        <f>P16/60</f>
        <v>0</v>
      </c>
      <c r="U17" s="18">
        <f>SUM(S17:T17)</f>
        <v>0</v>
      </c>
    </row>
    <row r="18" spans="1:31" ht="35.1" customHeight="1">
      <c r="A18" s="113"/>
      <c r="B18" s="138" t="s">
        <v>58</v>
      </c>
      <c r="C18" s="121" t="s">
        <v>59</v>
      </c>
      <c r="D18" s="122"/>
      <c r="E18" s="139"/>
      <c r="F18" s="98"/>
      <c r="H18" s="123"/>
      <c r="I18" s="123"/>
      <c r="J18" s="123"/>
      <c r="K18" s="132" t="s">
        <v>60</v>
      </c>
      <c r="L18" s="125"/>
      <c r="M18" s="126"/>
      <c r="N18" s="140" t="s">
        <v>55</v>
      </c>
      <c r="O18" s="141"/>
      <c r="P18" s="142"/>
      <c r="Q18" s="24">
        <f>U22-8</f>
        <v>-8</v>
      </c>
      <c r="R18" s="130" t="b">
        <f>IF(AND(U21&gt;18),U22&gt;6)</f>
        <v>0</v>
      </c>
      <c r="S18" s="25"/>
      <c r="T18" s="25"/>
      <c r="U18" s="26">
        <f>U17-U16</f>
        <v>0</v>
      </c>
    </row>
    <row r="19" spans="1:31" ht="35.1" customHeight="1">
      <c r="A19" s="113" t="s">
        <v>61</v>
      </c>
      <c r="B19" s="143" t="s">
        <v>62</v>
      </c>
      <c r="C19" s="121" t="s">
        <v>63</v>
      </c>
      <c r="D19" s="122"/>
      <c r="E19" s="144">
        <v>0</v>
      </c>
      <c r="F19" s="86">
        <f t="shared" si="0"/>
        <v>0</v>
      </c>
      <c r="H19" s="145" t="s">
        <v>64</v>
      </c>
      <c r="I19" s="145"/>
      <c r="J19" s="145"/>
      <c r="K19" s="146" t="s">
        <v>65</v>
      </c>
      <c r="L19" s="147">
        <v>250</v>
      </c>
      <c r="M19" s="148"/>
      <c r="N19" s="148"/>
      <c r="O19" s="148"/>
      <c r="P19" s="149"/>
      <c r="Q19" s="37">
        <f>L19-250</f>
        <v>0</v>
      </c>
      <c r="R19" s="37"/>
      <c r="S19" s="38" t="s">
        <v>66</v>
      </c>
      <c r="T19" s="38"/>
      <c r="U19" s="38"/>
    </row>
    <row r="20" spans="1:31" ht="35.1" customHeight="1">
      <c r="A20" s="113"/>
      <c r="B20" s="150"/>
      <c r="C20" s="121" t="s">
        <v>67</v>
      </c>
      <c r="D20" s="122"/>
      <c r="E20" s="144">
        <v>0</v>
      </c>
      <c r="F20" s="86">
        <f t="shared" si="0"/>
        <v>0</v>
      </c>
      <c r="H20" s="145"/>
      <c r="I20" s="145"/>
      <c r="J20" s="145"/>
      <c r="K20" s="151" t="s">
        <v>68</v>
      </c>
      <c r="L20" s="152"/>
      <c r="M20" s="153"/>
      <c r="N20" s="153"/>
      <c r="O20" s="153"/>
      <c r="P20" s="154"/>
      <c r="Q20" s="11"/>
      <c r="R20" s="11"/>
      <c r="S20" s="17">
        <f>L18</f>
        <v>0</v>
      </c>
      <c r="T20" s="51">
        <f>M18/60</f>
        <v>0</v>
      </c>
      <c r="U20" s="51">
        <f>S20+T20</f>
        <v>0</v>
      </c>
    </row>
    <row r="21" spans="1:31" ht="35.1" customHeight="1">
      <c r="A21" s="113"/>
      <c r="B21" s="155"/>
      <c r="C21" s="121" t="s">
        <v>69</v>
      </c>
      <c r="D21" s="122"/>
      <c r="E21" s="144">
        <v>0</v>
      </c>
      <c r="F21" s="86">
        <f t="shared" si="0"/>
        <v>0</v>
      </c>
      <c r="H21" s="145"/>
      <c r="I21" s="145"/>
      <c r="J21" s="145"/>
      <c r="K21" s="156" t="s">
        <v>70</v>
      </c>
      <c r="L21" s="157">
        <v>0</v>
      </c>
      <c r="M21" s="158"/>
      <c r="N21" s="158"/>
      <c r="O21" s="158"/>
      <c r="P21" s="159"/>
      <c r="Q21" s="11"/>
      <c r="R21" s="11"/>
      <c r="S21" s="51">
        <f>O18</f>
        <v>0</v>
      </c>
      <c r="T21" s="51">
        <f>P18/60</f>
        <v>0</v>
      </c>
      <c r="U21" s="51">
        <f>S21+T21</f>
        <v>0</v>
      </c>
    </row>
    <row r="22" spans="1:31" s="3" customFormat="1" ht="35.1" customHeight="1">
      <c r="A22" s="4"/>
      <c r="B22" s="160" t="s">
        <v>71</v>
      </c>
      <c r="C22" s="161"/>
      <c r="D22" s="161"/>
      <c r="E22" s="162"/>
      <c r="F22" s="86">
        <f>SUM(F6:F21)</f>
        <v>0</v>
      </c>
      <c r="G22" s="4"/>
      <c r="H22"/>
      <c r="I22"/>
      <c r="J22"/>
      <c r="K22"/>
      <c r="L22" s="4"/>
      <c r="M22" s="4"/>
      <c r="N22" s="4"/>
      <c r="O22" s="4"/>
      <c r="P22" s="163"/>
      <c r="Q22" s="164"/>
      <c r="U22" s="26">
        <f>U21-U20</f>
        <v>0</v>
      </c>
      <c r="AB22" s="4"/>
      <c r="AC22" s="4"/>
      <c r="AD22" s="4"/>
      <c r="AE22" s="4"/>
    </row>
    <row r="23" spans="1:31" s="3" customFormat="1" ht="35.1" customHeight="1">
      <c r="A23" s="4"/>
      <c r="B23" s="165" t="s">
        <v>72</v>
      </c>
      <c r="C23" s="165"/>
      <c r="D23" s="166">
        <v>2</v>
      </c>
      <c r="E23" s="167" t="s">
        <v>73</v>
      </c>
      <c r="F23" s="86">
        <f>F22*$D$23</f>
        <v>0</v>
      </c>
      <c r="G23" s="4"/>
      <c r="H23"/>
      <c r="I23"/>
      <c r="J23"/>
      <c r="K23"/>
      <c r="L23" s="4"/>
      <c r="M23" s="4"/>
      <c r="N23" s="4"/>
      <c r="O23" s="4"/>
      <c r="P23" s="163"/>
      <c r="Q23" s="164"/>
      <c r="AB23" s="4"/>
      <c r="AC23" s="4"/>
      <c r="AD23" s="4"/>
      <c r="AE23" s="4"/>
    </row>
    <row r="24" spans="1:31" s="3" customFormat="1" ht="16.5" customHeight="1">
      <c r="A24" s="4"/>
      <c r="B24" s="16"/>
      <c r="C24" s="168"/>
      <c r="D24" s="111"/>
      <c r="E24" s="111"/>
      <c r="F24" s="111"/>
      <c r="G24" s="4"/>
      <c r="H24" s="4"/>
      <c r="I24" s="111"/>
      <c r="J24" s="4"/>
      <c r="K24" s="111"/>
      <c r="L24" s="4"/>
      <c r="M24" s="4"/>
      <c r="N24" s="4"/>
      <c r="O24" s="4"/>
      <c r="P24" s="163"/>
      <c r="Q24" s="164"/>
      <c r="AB24" s="4"/>
      <c r="AC24" s="4"/>
      <c r="AD24" s="4"/>
      <c r="AE24" s="4"/>
    </row>
    <row r="25" spans="1:31" s="3" customFormat="1" ht="30" customHeight="1">
      <c r="A25" s="4"/>
      <c r="B25" s="4" t="s">
        <v>74</v>
      </c>
      <c r="C25" s="169"/>
      <c r="D25" s="4"/>
      <c r="E25" s="4"/>
      <c r="F25" s="4"/>
      <c r="G25"/>
      <c r="H25"/>
      <c r="I25"/>
      <c r="J25"/>
      <c r="K25"/>
      <c r="L25"/>
      <c r="M25"/>
      <c r="N25"/>
      <c r="O25" s="4"/>
      <c r="P25" s="163"/>
      <c r="Q25" s="164"/>
      <c r="AB25" s="4"/>
      <c r="AC25" s="4"/>
      <c r="AD25" s="4"/>
      <c r="AE25" s="4"/>
    </row>
    <row r="26" spans="1:31" s="3" customFormat="1" ht="30" customHeight="1">
      <c r="A26" s="170" t="s">
        <v>75</v>
      </c>
      <c r="B26" s="171" t="s">
        <v>76</v>
      </c>
      <c r="C26" s="172" t="s">
        <v>77</v>
      </c>
      <c r="D26" s="172"/>
      <c r="E26" s="172"/>
      <c r="F26" s="172"/>
      <c r="G26"/>
      <c r="H26"/>
      <c r="I26"/>
      <c r="J26"/>
      <c r="K26"/>
      <c r="L26"/>
      <c r="M26"/>
      <c r="N26"/>
      <c r="O26" s="4"/>
      <c r="P26" s="163"/>
      <c r="Q26" s="164"/>
      <c r="AB26" s="4"/>
      <c r="AC26" s="4"/>
      <c r="AD26" s="4"/>
      <c r="AE26" s="4"/>
    </row>
    <row r="27" spans="1:31" s="3" customFormat="1" ht="30" customHeight="1">
      <c r="A27" s="173" t="s">
        <v>78</v>
      </c>
      <c r="B27" s="174" t="s">
        <v>79</v>
      </c>
      <c r="C27" s="172" t="s">
        <v>80</v>
      </c>
      <c r="D27" s="172"/>
      <c r="E27" s="172"/>
      <c r="F27" s="172"/>
      <c r="G27"/>
      <c r="H27"/>
      <c r="I27"/>
      <c r="J27"/>
      <c r="K27"/>
      <c r="L27"/>
      <c r="M27"/>
      <c r="N27"/>
      <c r="O27" s="4"/>
      <c r="P27" s="111"/>
      <c r="Q27" s="112"/>
      <c r="AB27" s="4"/>
      <c r="AC27" s="4"/>
      <c r="AD27" s="4"/>
      <c r="AE27" s="4"/>
    </row>
    <row r="28" spans="1:31" s="3" customFormat="1" ht="30" customHeight="1">
      <c r="A28" s="173"/>
      <c r="B28" s="174"/>
      <c r="C28" s="172" t="s">
        <v>81</v>
      </c>
      <c r="D28" s="172"/>
      <c r="E28" s="172"/>
      <c r="F28" s="172"/>
      <c r="G28"/>
      <c r="H28"/>
      <c r="I28"/>
      <c r="J28"/>
      <c r="K28"/>
      <c r="L28"/>
      <c r="M28"/>
      <c r="N28"/>
      <c r="O28" s="4"/>
      <c r="P28" s="111"/>
      <c r="Q28" s="112"/>
      <c r="AB28" s="4"/>
      <c r="AC28" s="4"/>
      <c r="AD28" s="4"/>
      <c r="AE28" s="4"/>
    </row>
    <row r="29" spans="1:31" s="3" customFormat="1" ht="30" customHeight="1">
      <c r="A29" s="170" t="s">
        <v>82</v>
      </c>
      <c r="B29" s="175" t="s">
        <v>83</v>
      </c>
      <c r="C29" s="172" t="s">
        <v>84</v>
      </c>
      <c r="D29" s="172"/>
      <c r="E29" s="172"/>
      <c r="F29" s="172"/>
      <c r="G29"/>
      <c r="H29"/>
      <c r="I29"/>
      <c r="J29"/>
      <c r="K29"/>
      <c r="L29"/>
      <c r="M29"/>
      <c r="N29"/>
      <c r="O29" s="111"/>
      <c r="P29" s="111"/>
      <c r="Q29" s="112"/>
      <c r="AB29" s="4"/>
      <c r="AC29" s="4"/>
      <c r="AD29" s="4"/>
      <c r="AE29" s="4"/>
    </row>
    <row r="30" spans="1:31" s="3" customFormat="1" ht="30" customHeight="1">
      <c r="A30" s="176" t="s">
        <v>85</v>
      </c>
      <c r="B30" s="175" t="s">
        <v>86</v>
      </c>
      <c r="C30" s="172" t="s">
        <v>87</v>
      </c>
      <c r="D30" s="172"/>
      <c r="E30" s="172"/>
      <c r="F30" s="172"/>
      <c r="G30"/>
      <c r="H30"/>
      <c r="I30"/>
      <c r="J30"/>
      <c r="K30"/>
      <c r="L30"/>
      <c r="M30"/>
      <c r="N30"/>
      <c r="O30" s="111"/>
      <c r="P30" s="111"/>
      <c r="Q30" s="112"/>
      <c r="AB30" s="4"/>
      <c r="AC30" s="4"/>
      <c r="AD30" s="4"/>
      <c r="AE30" s="4"/>
    </row>
    <row r="31" spans="1:31" s="3" customFormat="1" ht="30" customHeight="1">
      <c r="A31" s="170" t="s">
        <v>88</v>
      </c>
      <c r="B31" s="177" t="s">
        <v>89</v>
      </c>
      <c r="C31" s="178" t="s">
        <v>90</v>
      </c>
      <c r="D31" s="178"/>
      <c r="E31" s="178"/>
      <c r="F31" s="178"/>
      <c r="G31"/>
      <c r="H31"/>
      <c r="I31"/>
      <c r="J31"/>
      <c r="K31"/>
      <c r="L31"/>
      <c r="M31"/>
      <c r="N31"/>
      <c r="O31" s="111"/>
      <c r="P31" s="111"/>
      <c r="Q31" s="112"/>
      <c r="AB31" s="4"/>
      <c r="AC31" s="4"/>
      <c r="AD31" s="4"/>
      <c r="AE31" s="4"/>
    </row>
    <row r="32" spans="1:31" s="3" customFormat="1" ht="39.950000000000003" customHeight="1">
      <c r="A32" s="179" t="s">
        <v>91</v>
      </c>
      <c r="B32" s="180" t="s">
        <v>92</v>
      </c>
      <c r="C32" s="172" t="s">
        <v>93</v>
      </c>
      <c r="D32" s="172"/>
      <c r="E32" s="172"/>
      <c r="F32" s="172"/>
      <c r="G32" s="181"/>
      <c r="H32" s="181"/>
      <c r="I32" s="181"/>
      <c r="J32" s="181"/>
      <c r="K32" s="181"/>
      <c r="L32" s="111"/>
      <c r="M32" s="111"/>
      <c r="N32" s="111"/>
      <c r="O32" s="111"/>
      <c r="P32" s="111"/>
      <c r="Q32" s="112"/>
      <c r="AB32" s="4"/>
      <c r="AC32" s="4"/>
      <c r="AD32" s="4"/>
      <c r="AE32" s="4"/>
    </row>
    <row r="33" spans="1:31" s="3" customFormat="1" ht="30" customHeight="1">
      <c r="A33" s="170" t="s">
        <v>94</v>
      </c>
      <c r="B33" s="177" t="s">
        <v>95</v>
      </c>
      <c r="C33" s="182" t="s">
        <v>96</v>
      </c>
      <c r="D33" s="182"/>
      <c r="E33" s="182"/>
      <c r="F33" s="182"/>
      <c r="G33" s="183"/>
      <c r="H33" s="183"/>
      <c r="I33" s="183"/>
      <c r="J33" s="183"/>
      <c r="K33" s="183"/>
      <c r="L33" s="111"/>
      <c r="M33" s="111"/>
      <c r="N33" s="4"/>
      <c r="O33" s="184"/>
      <c r="P33" s="111"/>
      <c r="Q33" s="112"/>
      <c r="AB33" s="4"/>
      <c r="AC33" s="4"/>
      <c r="AD33" s="4"/>
      <c r="AE33" s="4"/>
    </row>
    <row r="34" spans="1:31" s="3" customFormat="1" ht="30" customHeight="1">
      <c r="A34" s="185" t="s">
        <v>97</v>
      </c>
      <c r="B34" s="175" t="s">
        <v>98</v>
      </c>
      <c r="C34" s="172" t="s">
        <v>99</v>
      </c>
      <c r="D34" s="172"/>
      <c r="E34" s="172"/>
      <c r="F34" s="172"/>
      <c r="G34" s="183"/>
      <c r="H34" s="183"/>
      <c r="I34" s="183"/>
      <c r="J34" s="183"/>
      <c r="K34" s="183"/>
      <c r="L34" s="4"/>
      <c r="M34" s="4"/>
      <c r="N34" s="4"/>
      <c r="O34" s="4"/>
      <c r="P34" s="111"/>
      <c r="Q34" s="112"/>
      <c r="AB34" s="4"/>
      <c r="AC34" s="4"/>
      <c r="AD34" s="4"/>
      <c r="AE34" s="4"/>
    </row>
    <row r="35" spans="1:31" s="3" customFormat="1" ht="30" customHeight="1">
      <c r="A35" s="170" t="s">
        <v>100</v>
      </c>
      <c r="B35" s="180" t="s">
        <v>101</v>
      </c>
      <c r="C35" s="172" t="s">
        <v>102</v>
      </c>
      <c r="D35" s="172"/>
      <c r="E35" s="172"/>
      <c r="F35" s="172"/>
      <c r="G35" s="183"/>
      <c r="H35" s="183"/>
      <c r="I35" s="183"/>
      <c r="J35" s="183"/>
      <c r="K35" s="183"/>
      <c r="L35" s="4"/>
      <c r="M35" s="4"/>
      <c r="N35" s="4"/>
      <c r="O35" s="4"/>
      <c r="P35" s="111"/>
      <c r="Q35" s="112"/>
      <c r="AB35" s="4"/>
      <c r="AC35" s="4"/>
      <c r="AD35" s="4"/>
      <c r="AE35" s="4"/>
    </row>
    <row r="36" spans="1:31" s="3" customFormat="1" ht="30" customHeight="1">
      <c r="A36" s="170" t="s">
        <v>103</v>
      </c>
      <c r="B36" s="180" t="s">
        <v>104</v>
      </c>
      <c r="C36" s="172" t="s">
        <v>105</v>
      </c>
      <c r="D36" s="172"/>
      <c r="E36" s="172"/>
      <c r="F36" s="172"/>
      <c r="G36" s="181"/>
      <c r="H36" s="181"/>
      <c r="I36" s="181"/>
      <c r="J36" s="181"/>
      <c r="K36" s="181"/>
      <c r="L36" s="4"/>
      <c r="M36" s="4"/>
      <c r="N36" s="4"/>
      <c r="O36" s="4"/>
      <c r="P36" s="4"/>
      <c r="AB36" s="4"/>
      <c r="AC36" s="4"/>
      <c r="AD36" s="4"/>
      <c r="AE36" s="4"/>
    </row>
    <row r="37" spans="1:31" s="3" customFormat="1" ht="60" customHeight="1">
      <c r="A37" s="170" t="s">
        <v>106</v>
      </c>
      <c r="B37" s="181" t="s">
        <v>107</v>
      </c>
      <c r="C37" s="186" t="s">
        <v>108</v>
      </c>
      <c r="D37" s="186"/>
      <c r="E37" s="186"/>
      <c r="F37" s="186"/>
      <c r="G37" s="187"/>
      <c r="H37" s="187"/>
      <c r="I37" s="187"/>
      <c r="J37" s="187"/>
      <c r="K37" s="187"/>
      <c r="L37" s="4"/>
      <c r="M37" s="4"/>
      <c r="N37" s="4"/>
      <c r="O37" s="4"/>
      <c r="P37" s="4"/>
      <c r="AB37" s="4"/>
      <c r="AC37" s="4"/>
      <c r="AD37" s="4"/>
      <c r="AE37" s="4"/>
    </row>
    <row r="38" spans="1:31" s="3" customFormat="1" ht="29.25" customHeight="1">
      <c r="A38" s="4"/>
      <c r="B38" s="4"/>
      <c r="C38" s="184"/>
      <c r="D38" s="188"/>
      <c r="E38" s="187"/>
      <c r="F38" s="187"/>
      <c r="G38" s="187"/>
      <c r="H38" s="187"/>
      <c r="I38" s="187"/>
      <c r="J38" s="187"/>
      <c r="K38" s="187"/>
      <c r="L38" s="4"/>
      <c r="M38" s="4"/>
      <c r="N38" s="4"/>
      <c r="O38" s="4"/>
      <c r="P38" s="4"/>
      <c r="AB38" s="4"/>
      <c r="AC38" s="4"/>
      <c r="AD38" s="4"/>
      <c r="AE38" s="4"/>
    </row>
    <row r="39" spans="1:31" s="3" customFormat="1" ht="21" customHeight="1">
      <c r="A39" s="4"/>
      <c r="B39" s="4"/>
      <c r="C39" s="184"/>
      <c r="D39" s="189"/>
      <c r="E39" s="187"/>
      <c r="F39" s="187"/>
      <c r="G39" s="4"/>
      <c r="H39" s="4"/>
      <c r="I39" s="4"/>
      <c r="J39" s="4"/>
      <c r="K39" s="4"/>
      <c r="L39" s="4"/>
      <c r="M39" s="4"/>
      <c r="N39" s="4"/>
      <c r="O39" s="4"/>
      <c r="P39" s="4"/>
      <c r="AB39" s="4"/>
      <c r="AC39" s="4"/>
      <c r="AD39" s="4"/>
      <c r="AE39" s="4"/>
    </row>
    <row r="40" spans="1:31" s="3" customFormat="1" ht="21" customHeight="1">
      <c r="A40" s="4"/>
      <c r="B40" s="4"/>
      <c r="C40" s="4"/>
      <c r="D40" s="4"/>
      <c r="E40" s="4"/>
      <c r="F40" s="4"/>
      <c r="G40" s="4"/>
      <c r="H40" s="4"/>
      <c r="I40" s="4"/>
      <c r="J40" s="4"/>
      <c r="K40" s="4"/>
      <c r="L40" s="4"/>
      <c r="M40" s="4"/>
      <c r="N40" s="4"/>
      <c r="O40" s="4"/>
      <c r="P40" s="4"/>
      <c r="AB40" s="4"/>
      <c r="AC40" s="4"/>
      <c r="AD40" s="4"/>
      <c r="AE40" s="4"/>
    </row>
    <row r="41" spans="1:31" s="3" customFormat="1" ht="22.5" customHeight="1">
      <c r="A41" s="4"/>
      <c r="B41" s="4"/>
      <c r="C41" s="4"/>
      <c r="D41" s="4"/>
      <c r="E41" s="4"/>
      <c r="F41" s="4"/>
      <c r="G41" s="4"/>
      <c r="H41" s="4"/>
      <c r="I41" s="4"/>
      <c r="J41" s="4"/>
      <c r="K41" s="4"/>
      <c r="L41" s="4"/>
      <c r="M41" s="4"/>
      <c r="N41" s="4"/>
      <c r="O41" s="4"/>
      <c r="P41" s="4"/>
      <c r="R41" s="190"/>
      <c r="AB41" s="4"/>
      <c r="AC41" s="4"/>
      <c r="AD41" s="4"/>
      <c r="AE41" s="4"/>
    </row>
    <row r="42" spans="1:31" s="3" customFormat="1" ht="22.5" customHeight="1">
      <c r="A42" s="4"/>
      <c r="B42" s="4"/>
      <c r="C42" s="4"/>
      <c r="D42" s="4"/>
      <c r="E42" s="4"/>
      <c r="F42" s="4"/>
      <c r="G42" s="4"/>
      <c r="H42" s="4"/>
      <c r="I42" s="4"/>
      <c r="J42" s="4"/>
      <c r="K42" s="4"/>
      <c r="L42" s="4"/>
      <c r="M42" s="4"/>
      <c r="N42" s="4"/>
      <c r="O42" s="4"/>
      <c r="P42" s="4"/>
      <c r="AB42" s="4"/>
      <c r="AC42" s="4"/>
      <c r="AD42" s="4"/>
      <c r="AE42" s="4"/>
    </row>
    <row r="43" spans="1:31" ht="22.5" customHeight="1">
      <c r="C43" s="4"/>
      <c r="D43" s="4"/>
    </row>
    <row r="44" spans="1:31" ht="22.5" customHeight="1">
      <c r="H44" s="191"/>
    </row>
    <row r="45" spans="1:31" ht="35.25" customHeight="1"/>
    <row r="46" spans="1:31" ht="27.75" customHeight="1"/>
    <row r="47" spans="1:31" ht="30" customHeight="1"/>
    <row r="48" spans="1:31" ht="21" customHeight="1"/>
  </sheetData>
  <sheetProtection selectLockedCells="1"/>
  <mergeCells count="57">
    <mergeCell ref="C35:F35"/>
    <mergeCell ref="C36:F36"/>
    <mergeCell ref="C37:F37"/>
    <mergeCell ref="C29:F29"/>
    <mergeCell ref="C30:F30"/>
    <mergeCell ref="C31:F31"/>
    <mergeCell ref="C32:F32"/>
    <mergeCell ref="C33:F33"/>
    <mergeCell ref="C34:F34"/>
    <mergeCell ref="B23:C23"/>
    <mergeCell ref="C26:F26"/>
    <mergeCell ref="A27:A28"/>
    <mergeCell ref="B27:B28"/>
    <mergeCell ref="C27:F27"/>
    <mergeCell ref="C28:F28"/>
    <mergeCell ref="L19:P19"/>
    <mergeCell ref="C20:D20"/>
    <mergeCell ref="L20:P20"/>
    <mergeCell ref="C21:D21"/>
    <mergeCell ref="L21:P21"/>
    <mergeCell ref="B22:E22"/>
    <mergeCell ref="H16:J18"/>
    <mergeCell ref="C17:D17"/>
    <mergeCell ref="C18:D18"/>
    <mergeCell ref="A19:A21"/>
    <mergeCell ref="B19:B21"/>
    <mergeCell ref="C19:D19"/>
    <mergeCell ref="H19:J21"/>
    <mergeCell ref="A14:A18"/>
    <mergeCell ref="B14:B15"/>
    <mergeCell ref="C14:D14"/>
    <mergeCell ref="C15:D15"/>
    <mergeCell ref="B16:B17"/>
    <mergeCell ref="C16:D16"/>
    <mergeCell ref="B11:B13"/>
    <mergeCell ref="C11:D11"/>
    <mergeCell ref="I11:L11"/>
    <mergeCell ref="C12:D12"/>
    <mergeCell ref="H12:H13"/>
    <mergeCell ref="I12:K13"/>
    <mergeCell ref="C13:D13"/>
    <mergeCell ref="K7:L7"/>
    <mergeCell ref="C8:C9"/>
    <mergeCell ref="K8:L8"/>
    <mergeCell ref="K9:L9"/>
    <mergeCell ref="C10:D10"/>
    <mergeCell ref="K10:L10"/>
    <mergeCell ref="N2:P2"/>
    <mergeCell ref="B3:D3"/>
    <mergeCell ref="C5:D5"/>
    <mergeCell ref="K5:L5"/>
    <mergeCell ref="A6:A13"/>
    <mergeCell ref="B6:B9"/>
    <mergeCell ref="C6:D6"/>
    <mergeCell ref="F6:F9"/>
    <mergeCell ref="K6:L6"/>
    <mergeCell ref="C7:D7"/>
  </mergeCells>
  <phoneticPr fontId="4"/>
  <dataValidations count="22">
    <dataValidation type="list" allowBlank="1" showInputMessage="1" showErrorMessage="1" sqref="D23">
      <formula1>"1,2,3"</formula1>
    </dataValidation>
    <dataValidation type="list" allowBlank="1" showInputMessage="1" showErrorMessage="1" sqref="E14">
      <formula1>"0,1678000"</formula1>
    </dataValidation>
    <dataValidation type="list" allowBlank="1" showInputMessage="1" showErrorMessage="1" sqref="J6">
      <formula1>"1,2,3,4,5,6,7,8,9,10,11,12,13,14,15,16,17,18,19"</formula1>
    </dataValidation>
    <dataValidation type="list" allowBlank="1" showInputMessage="1" showErrorMessage="1" sqref="J7">
      <formula1>"20,21,22,23,24,25,26,27,28,29,30,31,32,33,34,35"</formula1>
    </dataValidation>
    <dataValidation type="list" allowBlank="1" showInputMessage="1" showErrorMessage="1" sqref="J8">
      <formula1>"36,37,38,39,40,41,42,43,44,45"</formula1>
    </dataValidation>
    <dataValidation type="list" allowBlank="1" showInputMessage="1" showErrorMessage="1" sqref="J9">
      <formula1>"46,47,48,49,50,51,52,53,54,55,56,57,58,59,60,61,62,63,64,65,66,67,68,69,70"</formula1>
    </dataValidation>
    <dataValidation type="list" allowBlank="1" showInputMessage="1" showErrorMessage="1" sqref="J10">
      <formula1>"71,72,73,74,75,76,77,78,79,80,81,82,83,84,85,86,87,88,89,90,91,92,93,94,95,96,97,98,99,100,102,103,104,105,106,107,108,109,110,111,112,113,114,115,116,117,118,119,120"</formula1>
    </dataValidation>
    <dataValidation type="list" allowBlank="1" showInputMessage="1" showErrorMessage="1" sqref="E15">
      <formula1>"0,3158000"</formula1>
    </dataValidation>
    <dataValidation type="list" allowBlank="1" showInputMessage="1" showErrorMessage="1" sqref="O16:O18">
      <formula1>"何時,13,14,15,16,17,18,19,20,21,22,23,24"</formula1>
    </dataValidation>
    <dataValidation type="list" allowBlank="1" showInputMessage="1" showErrorMessage="1" sqref="M16:M18 P16:P18">
      <formula1>"何分,0,1,2,3,4,5,6,7,8,9,10,11,12,13,14,15,16,17,18,19,20,21,22,23,24,25,26,27,28,29,30,31,32,33,34,35,36,37,38,39,40,41,42,43,44,45,46,47,48,49,50,51,52,53,54,55,56,57,58,59"</formula1>
    </dataValidation>
    <dataValidation type="list" allowBlank="1" showInputMessage="1" showErrorMessage="1" sqref="L19:P19">
      <formula1>"250,251,252,253,254,255,256,257,258,259,260,261,262,263,264,265,266,267,268,269,270,271,272,273,274,275,276,277,278,279,280,281,282,283,284,285,286,287,288,289,290,291,292,293,294,295,296,297,298,299,300,301,302,303,304,305,306,307,308,309,310,311,312,313"</formula1>
    </dataValidation>
    <dataValidation type="list" allowBlank="1" showInputMessage="1" showErrorMessage="1" sqref="L20:P21">
      <formula1>"0,1,2,3,4,5,6,7,8,9,10,11,12,13,14,15,16,17,18,19,20,21,22,23,24,25,26,27,28,29,30,31,32,33,34,35,36,37,38,39,40,41,42,43,44,45,46,47,48,49,50,51,52,53,54,55,56,57,58,59,60,61,62,63,64,65,66,67,68,69,70,71,72,73,74,75,76,77,78,79,80,81,82,83,84,85,86,87,"</formula1>
    </dataValidation>
    <dataValidation type="list" allowBlank="1" showInputMessage="1" showErrorMessage="1" sqref="L16">
      <formula1>"何時,12,13,14,15,16,17,18,19,20,21,22,23,24"</formula1>
    </dataValidation>
    <dataValidation type="list" allowBlank="1" showInputMessage="1" showErrorMessage="1" sqref="L17:L18">
      <formula1>"何時,6,7,8,9,10,11,12,13,14,15,16,17,18,19,20,21,22,23,24"</formula1>
    </dataValidation>
    <dataValidation type="list" allowBlank="1" showInputMessage="1" showErrorMessage="1" sqref="E11 E16">
      <formula1>"0,1956000"</formula1>
    </dataValidation>
    <dataValidation type="list" allowBlank="1" showInputMessage="1" showErrorMessage="1" sqref="E12">
      <formula1>"0,3066000"</formula1>
    </dataValidation>
    <dataValidation type="list" allowBlank="1" showInputMessage="1" showErrorMessage="1" sqref="E13">
      <formula1>"0,507000"</formula1>
    </dataValidation>
    <dataValidation type="list" allowBlank="1" showInputMessage="1" showErrorMessage="1" sqref="E17">
      <formula1>"0,4029000"</formula1>
    </dataValidation>
    <dataValidation type="list" allowBlank="1" showInputMessage="1" showErrorMessage="1" sqref="E18">
      <formula1>"0,608000"</formula1>
    </dataValidation>
    <dataValidation type="list" allowBlank="1" showInputMessage="1" showErrorMessage="1" sqref="E19">
      <formula1>"0,131000"</formula1>
    </dataValidation>
    <dataValidation type="list" allowBlank="1" showInputMessage="1" showErrorMessage="1" sqref="E20">
      <formula1>"0,263000"</formula1>
    </dataValidation>
    <dataValidation type="list" allowBlank="1" showInputMessage="1" showErrorMessage="1" sqref="E21">
      <formula1>"0,394000"</formula1>
    </dataValidation>
  </dataValidations>
  <pageMargins left="0.94488188976377963" right="0.86614173228346458" top="0.39370078740157483" bottom="0.31496062992125984" header="0.23622047244094491" footer="0.23622047244094491"/>
  <pageSetup paperSize="9" scale="46" orientation="landscape" horizontalDpi="4294967293" verticalDpi="180" r:id="rId1"/>
  <headerFooter alignWithMargins="0"/>
  <rowBreaks count="1" manualBreakCount="1">
    <brk id="28" max="16383" man="1"/>
  </rowBreaks>
  <colBreaks count="1" manualBreakCount="1">
    <brk id="15" max="1048575" man="1"/>
  </col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08"/>
  <sheetViews>
    <sheetView view="pageBreakPreview" zoomScale="70" zoomScaleNormal="100" zoomScaleSheetLayoutView="70" workbookViewId="0">
      <selection activeCell="Q2" sqref="Q2:S2"/>
    </sheetView>
  </sheetViews>
  <sheetFormatPr defaultRowHeight="13.5"/>
  <cols>
    <col min="1" max="1" width="3.25" style="194" customWidth="1"/>
    <col min="2" max="2" width="7.625" style="194" customWidth="1"/>
    <col min="3" max="3" width="9" style="194" customWidth="1"/>
    <col min="4" max="4" width="4.375" style="194" customWidth="1"/>
    <col min="5" max="5" width="16.375" style="194" customWidth="1"/>
    <col min="6" max="7" width="10.5" style="194" customWidth="1"/>
    <col min="8" max="8" width="11.625" style="194" customWidth="1"/>
    <col min="9" max="9" width="10.5" style="194" customWidth="1"/>
    <col min="10" max="10" width="19.625" style="194" customWidth="1"/>
    <col min="11" max="11" width="4.875" style="194" customWidth="1"/>
    <col min="12" max="12" width="11.5" style="194" customWidth="1"/>
    <col min="13" max="13" width="4.5" style="194" customWidth="1"/>
    <col min="14" max="14" width="9.5" style="194" bestFit="1" customWidth="1"/>
    <col min="15" max="15" width="16.375" style="194" customWidth="1"/>
    <col min="16" max="16" width="11.25" style="194" customWidth="1"/>
    <col min="17" max="17" width="20.5" style="194" bestFit="1" customWidth="1"/>
    <col min="18" max="16384" width="9" style="194"/>
  </cols>
  <sheetData>
    <row r="1" spans="1:24" ht="24" customHeight="1">
      <c r="A1" s="192" t="s">
        <v>109</v>
      </c>
      <c r="B1" s="1"/>
      <c r="C1" s="1"/>
      <c r="D1" s="1"/>
      <c r="E1" s="1"/>
      <c r="F1" s="1"/>
      <c r="G1" s="1"/>
      <c r="H1" s="1"/>
      <c r="I1" s="1"/>
      <c r="J1" s="1"/>
      <c r="K1" s="1"/>
      <c r="L1" s="193"/>
      <c r="M1" s="1"/>
      <c r="N1" s="1"/>
      <c r="O1" s="1"/>
      <c r="P1" s="1"/>
      <c r="Q1" s="1"/>
      <c r="R1" s="1"/>
      <c r="S1" s="1"/>
      <c r="T1" s="1"/>
      <c r="U1" s="1"/>
      <c r="V1" s="1"/>
      <c r="W1" s="1"/>
      <c r="X1" s="1"/>
    </row>
    <row r="2" spans="1:24" ht="25.5" customHeight="1">
      <c r="B2" s="195" t="s">
        <v>110</v>
      </c>
      <c r="C2" s="195"/>
      <c r="D2" s="195"/>
      <c r="E2" s="195"/>
      <c r="F2" s="195"/>
      <c r="G2" s="195"/>
      <c r="H2" s="195"/>
      <c r="I2" s="195"/>
      <c r="J2" s="195"/>
      <c r="K2" s="195"/>
      <c r="L2" s="195"/>
      <c r="Q2" s="196"/>
      <c r="R2" s="196"/>
      <c r="S2" s="196"/>
    </row>
    <row r="3" spans="1:24" ht="20.25" customHeight="1"/>
    <row r="4" spans="1:24" s="192" customFormat="1" ht="18.75" customHeight="1">
      <c r="F4" s="197" t="s">
        <v>111</v>
      </c>
      <c r="G4" s="197"/>
      <c r="H4" s="198">
        <f>H30</f>
        <v>0</v>
      </c>
      <c r="I4" s="198"/>
      <c r="J4" s="199"/>
    </row>
    <row r="5" spans="1:24" s="192" customFormat="1" ht="18.75" customHeight="1">
      <c r="F5" s="200" t="s">
        <v>112</v>
      </c>
      <c r="G5" s="200"/>
      <c r="H5" s="201">
        <f>H86</f>
        <v>0</v>
      </c>
      <c r="I5" s="201"/>
      <c r="J5" s="202" t="s">
        <v>113</v>
      </c>
    </row>
    <row r="6" spans="1:24" s="192" customFormat="1" ht="18.75" customHeight="1">
      <c r="F6" s="203" t="s">
        <v>114</v>
      </c>
      <c r="G6" s="203"/>
      <c r="H6" s="204">
        <f>H4-H5</f>
        <v>0</v>
      </c>
      <c r="I6" s="204"/>
      <c r="J6" s="205" t="s">
        <v>113</v>
      </c>
    </row>
    <row r="7" spans="1:24" ht="18.75" customHeight="1">
      <c r="J7" s="206" t="s">
        <v>115</v>
      </c>
      <c r="K7" s="206"/>
      <c r="L7" s="206"/>
    </row>
    <row r="8" spans="1:24" ht="18.75" customHeight="1">
      <c r="J8" s="206" t="s">
        <v>116</v>
      </c>
      <c r="K8" s="206"/>
      <c r="L8" s="206"/>
    </row>
    <row r="9" spans="1:24" ht="26.25" customHeight="1" thickBot="1">
      <c r="B9" s="207" t="s">
        <v>117</v>
      </c>
      <c r="C9" s="208"/>
      <c r="D9" s="208"/>
      <c r="L9" s="209" t="s">
        <v>118</v>
      </c>
    </row>
    <row r="10" spans="1:24" ht="26.1" customHeight="1" thickBot="1">
      <c r="B10" s="210" t="s">
        <v>119</v>
      </c>
      <c r="C10" s="211"/>
      <c r="D10" s="211"/>
      <c r="E10" s="211"/>
      <c r="F10" s="212" t="s">
        <v>120</v>
      </c>
      <c r="G10" s="213"/>
      <c r="H10" s="214" t="s">
        <v>121</v>
      </c>
      <c r="I10" s="215"/>
      <c r="J10" s="216" t="s">
        <v>122</v>
      </c>
      <c r="K10" s="216"/>
      <c r="L10" s="217"/>
    </row>
    <row r="11" spans="1:24" ht="26.1" customHeight="1" thickTop="1">
      <c r="B11" s="218" t="s">
        <v>123</v>
      </c>
      <c r="C11" s="219" t="s">
        <v>124</v>
      </c>
      <c r="D11" s="219"/>
      <c r="E11" s="220"/>
      <c r="F11" s="221">
        <v>0</v>
      </c>
      <c r="G11" s="222"/>
      <c r="H11" s="223">
        <v>0</v>
      </c>
      <c r="I11" s="224"/>
      <c r="J11" s="225" t="s">
        <v>125</v>
      </c>
      <c r="K11" s="225"/>
      <c r="L11" s="226"/>
    </row>
    <row r="12" spans="1:24" ht="26.1" customHeight="1">
      <c r="B12" s="227"/>
      <c r="C12" s="228" t="s">
        <v>126</v>
      </c>
      <c r="D12" s="228"/>
      <c r="E12" s="229"/>
      <c r="F12" s="230">
        <v>0</v>
      </c>
      <c r="G12" s="224"/>
      <c r="H12" s="223">
        <v>0</v>
      </c>
      <c r="I12" s="224"/>
      <c r="J12" s="231"/>
      <c r="K12" s="225"/>
      <c r="L12" s="226"/>
    </row>
    <row r="13" spans="1:24" ht="26.1" customHeight="1">
      <c r="B13" s="227"/>
      <c r="C13" s="232" t="s">
        <v>127</v>
      </c>
      <c r="D13" s="228"/>
      <c r="E13" s="229"/>
      <c r="F13" s="230">
        <v>0</v>
      </c>
      <c r="G13" s="224"/>
      <c r="H13" s="223">
        <v>0</v>
      </c>
      <c r="I13" s="224"/>
      <c r="J13" s="231"/>
      <c r="K13" s="225"/>
      <c r="L13" s="226"/>
    </row>
    <row r="14" spans="1:24" ht="26.1" customHeight="1">
      <c r="B14" s="233"/>
      <c r="C14" s="234" t="s">
        <v>128</v>
      </c>
      <c r="D14" s="234"/>
      <c r="E14" s="235"/>
      <c r="F14" s="236">
        <f>SUM(F11:G13)</f>
        <v>0</v>
      </c>
      <c r="G14" s="237"/>
      <c r="H14" s="238">
        <f>SUM(H11:I13)</f>
        <v>0</v>
      </c>
      <c r="I14" s="237"/>
      <c r="J14" s="239"/>
      <c r="K14" s="240"/>
      <c r="L14" s="241"/>
    </row>
    <row r="15" spans="1:24" ht="26.1" customHeight="1">
      <c r="B15" s="242" t="s">
        <v>129</v>
      </c>
      <c r="C15" s="243" t="s">
        <v>130</v>
      </c>
      <c r="D15" s="243"/>
      <c r="E15" s="244"/>
      <c r="F15" s="245">
        <v>0</v>
      </c>
      <c r="G15" s="246"/>
      <c r="H15" s="247">
        <v>0</v>
      </c>
      <c r="I15" s="246"/>
      <c r="J15" s="248"/>
      <c r="K15" s="248"/>
      <c r="L15" s="249"/>
    </row>
    <row r="16" spans="1:24" ht="26.1" customHeight="1">
      <c r="B16" s="250"/>
      <c r="C16" s="251" t="s">
        <v>131</v>
      </c>
      <c r="D16" s="251"/>
      <c r="E16" s="252"/>
      <c r="F16" s="230">
        <v>0</v>
      </c>
      <c r="G16" s="224"/>
      <c r="H16" s="223">
        <v>0</v>
      </c>
      <c r="I16" s="224"/>
      <c r="J16" s="225"/>
      <c r="K16" s="225"/>
      <c r="L16" s="226"/>
    </row>
    <row r="17" spans="2:12" ht="26.1" customHeight="1">
      <c r="B17" s="250"/>
      <c r="C17" s="251" t="s">
        <v>132</v>
      </c>
      <c r="D17" s="251"/>
      <c r="E17" s="252"/>
      <c r="F17" s="230">
        <v>0</v>
      </c>
      <c r="G17" s="224"/>
      <c r="H17" s="223">
        <v>0</v>
      </c>
      <c r="I17" s="224"/>
      <c r="J17" s="225"/>
      <c r="K17" s="225"/>
      <c r="L17" s="226"/>
    </row>
    <row r="18" spans="2:12" ht="26.1" customHeight="1">
      <c r="B18" s="250"/>
      <c r="C18" s="251" t="s">
        <v>133</v>
      </c>
      <c r="D18" s="251"/>
      <c r="E18" s="252"/>
      <c r="F18" s="230">
        <v>0</v>
      </c>
      <c r="G18" s="224"/>
      <c r="H18" s="223">
        <v>0</v>
      </c>
      <c r="I18" s="224"/>
      <c r="J18" s="225"/>
      <c r="K18" s="225"/>
      <c r="L18" s="226"/>
    </row>
    <row r="19" spans="2:12" ht="26.1" customHeight="1">
      <c r="B19" s="250"/>
      <c r="C19" s="251" t="s">
        <v>134</v>
      </c>
      <c r="D19" s="251"/>
      <c r="E19" s="252"/>
      <c r="F19" s="230">
        <v>0</v>
      </c>
      <c r="G19" s="224"/>
      <c r="H19" s="223">
        <v>0</v>
      </c>
      <c r="I19" s="224"/>
      <c r="J19" s="231"/>
      <c r="K19" s="225"/>
      <c r="L19" s="226"/>
    </row>
    <row r="20" spans="2:12" ht="26.1" customHeight="1">
      <c r="B20" s="250"/>
      <c r="C20" s="251" t="s">
        <v>135</v>
      </c>
      <c r="D20" s="251"/>
      <c r="E20" s="252"/>
      <c r="F20" s="230">
        <v>0</v>
      </c>
      <c r="G20" s="224"/>
      <c r="H20" s="223">
        <v>0</v>
      </c>
      <c r="I20" s="224"/>
      <c r="J20" s="225"/>
      <c r="K20" s="225"/>
      <c r="L20" s="226"/>
    </row>
    <row r="21" spans="2:12" ht="26.1" customHeight="1">
      <c r="B21" s="250"/>
      <c r="C21" s="253" t="s">
        <v>136</v>
      </c>
      <c r="D21" s="254"/>
      <c r="E21" s="255"/>
      <c r="F21" s="230">
        <v>0</v>
      </c>
      <c r="G21" s="224"/>
      <c r="H21" s="223">
        <v>0</v>
      </c>
      <c r="I21" s="224"/>
      <c r="J21" s="225"/>
      <c r="K21" s="225"/>
      <c r="L21" s="226"/>
    </row>
    <row r="22" spans="2:12" ht="26.1" customHeight="1">
      <c r="B22" s="250"/>
      <c r="C22" s="256" t="s">
        <v>137</v>
      </c>
      <c r="D22" s="251"/>
      <c r="E22" s="252"/>
      <c r="F22" s="230">
        <v>0</v>
      </c>
      <c r="G22" s="224"/>
      <c r="H22" s="223">
        <v>0</v>
      </c>
      <c r="I22" s="224"/>
      <c r="J22" s="231"/>
      <c r="K22" s="225"/>
      <c r="L22" s="226"/>
    </row>
    <row r="23" spans="2:12" ht="26.1" customHeight="1">
      <c r="B23" s="250"/>
      <c r="C23" s="194" t="s">
        <v>138</v>
      </c>
      <c r="F23" s="230">
        <v>0</v>
      </c>
      <c r="G23" s="224"/>
      <c r="H23" s="223">
        <v>0</v>
      </c>
      <c r="I23" s="224"/>
      <c r="J23" s="231"/>
      <c r="K23" s="225"/>
      <c r="L23" s="226"/>
    </row>
    <row r="24" spans="2:12" ht="26.1" customHeight="1">
      <c r="B24" s="250"/>
      <c r="C24" s="194" t="s">
        <v>139</v>
      </c>
      <c r="F24" s="230">
        <v>0</v>
      </c>
      <c r="G24" s="224"/>
      <c r="H24" s="223">
        <v>0</v>
      </c>
      <c r="I24" s="224"/>
      <c r="J24" s="231"/>
      <c r="K24" s="225"/>
      <c r="L24" s="226"/>
    </row>
    <row r="25" spans="2:12" ht="26.1" customHeight="1">
      <c r="B25" s="257"/>
      <c r="C25" s="258" t="s">
        <v>128</v>
      </c>
      <c r="D25" s="258"/>
      <c r="E25" s="259"/>
      <c r="F25" s="236">
        <f>SUM(F15:G24)</f>
        <v>0</v>
      </c>
      <c r="G25" s="237"/>
      <c r="H25" s="238">
        <f>SUM(H15:I24)</f>
        <v>0</v>
      </c>
      <c r="I25" s="237"/>
      <c r="J25" s="239"/>
      <c r="K25" s="240"/>
      <c r="L25" s="241"/>
    </row>
    <row r="26" spans="2:12" ht="26.1" customHeight="1">
      <c r="B26" s="260" t="s">
        <v>140</v>
      </c>
      <c r="C26" s="261" t="s">
        <v>141</v>
      </c>
      <c r="D26" s="261"/>
      <c r="E26" s="262"/>
      <c r="F26" s="263">
        <v>0</v>
      </c>
      <c r="G26" s="264"/>
      <c r="H26" s="247">
        <v>0</v>
      </c>
      <c r="I26" s="246"/>
      <c r="J26" s="265"/>
      <c r="K26" s="265"/>
      <c r="L26" s="266"/>
    </row>
    <row r="27" spans="2:12" ht="26.1" customHeight="1">
      <c r="B27" s="260"/>
      <c r="C27" s="267" t="s">
        <v>142</v>
      </c>
      <c r="D27" s="267"/>
      <c r="E27" s="268"/>
      <c r="F27" s="230">
        <v>0</v>
      </c>
      <c r="G27" s="224"/>
      <c r="H27" s="269">
        <v>0</v>
      </c>
      <c r="I27" s="270"/>
      <c r="J27" s="271"/>
      <c r="K27" s="271"/>
      <c r="L27" s="272"/>
    </row>
    <row r="28" spans="2:12" ht="26.1" customHeight="1">
      <c r="B28" s="260"/>
      <c r="C28" s="273" t="s">
        <v>140</v>
      </c>
      <c r="D28" s="273"/>
      <c r="E28" s="274"/>
      <c r="F28" s="230">
        <v>0</v>
      </c>
      <c r="G28" s="224"/>
      <c r="H28" s="269">
        <v>0</v>
      </c>
      <c r="I28" s="270"/>
      <c r="J28" s="275"/>
      <c r="K28" s="271"/>
      <c r="L28" s="272"/>
    </row>
    <row r="29" spans="2:12" ht="26.1" customHeight="1" thickBot="1">
      <c r="B29" s="276"/>
      <c r="C29" s="277" t="s">
        <v>128</v>
      </c>
      <c r="D29" s="277"/>
      <c r="E29" s="278"/>
      <c r="F29" s="279">
        <f>SUM(F26:G28)</f>
        <v>0</v>
      </c>
      <c r="G29" s="280"/>
      <c r="H29" s="281">
        <f>SUM(H26:I28)</f>
        <v>0</v>
      </c>
      <c r="I29" s="280"/>
      <c r="J29" s="271"/>
      <c r="K29" s="271"/>
      <c r="L29" s="272"/>
    </row>
    <row r="30" spans="2:12" ht="26.1" customHeight="1" thickTop="1" thickBot="1">
      <c r="B30" s="282" t="s">
        <v>143</v>
      </c>
      <c r="C30" s="283"/>
      <c r="D30" s="283"/>
      <c r="E30" s="284"/>
      <c r="F30" s="285">
        <f>SUM(F29,F25,F14)</f>
        <v>0</v>
      </c>
      <c r="G30" s="286"/>
      <c r="H30" s="287">
        <f>SUM(H29,H25,H14)</f>
        <v>0</v>
      </c>
      <c r="I30" s="288"/>
      <c r="J30" s="289"/>
      <c r="K30" s="289"/>
      <c r="L30" s="290"/>
    </row>
    <row r="31" spans="2:12" ht="26.1" customHeight="1" thickTop="1">
      <c r="B31" s="291"/>
      <c r="C31" s="291"/>
      <c r="D31" s="291"/>
      <c r="E31" s="291"/>
      <c r="F31" s="292"/>
      <c r="G31" s="292"/>
      <c r="H31" s="292"/>
      <c r="I31" s="292"/>
      <c r="J31" s="293"/>
      <c r="K31" s="293"/>
      <c r="L31" s="293"/>
    </row>
    <row r="32" spans="2:12" ht="26.25" customHeight="1" thickBot="1">
      <c r="B32" s="207" t="s">
        <v>144</v>
      </c>
      <c r="C32" s="208"/>
      <c r="D32" s="208"/>
      <c r="J32" s="294"/>
      <c r="K32" s="295"/>
      <c r="L32" s="209" t="s">
        <v>145</v>
      </c>
    </row>
    <row r="33" spans="1:12" ht="26.1" customHeight="1" thickBot="1">
      <c r="A33" s="296"/>
      <c r="B33" s="297" t="s">
        <v>146</v>
      </c>
      <c r="C33" s="298"/>
      <c r="D33" s="298"/>
      <c r="E33" s="211"/>
      <c r="F33" s="212" t="s">
        <v>120</v>
      </c>
      <c r="G33" s="213"/>
      <c r="H33" s="214" t="s">
        <v>121</v>
      </c>
      <c r="I33" s="215"/>
      <c r="J33" s="216" t="s">
        <v>122</v>
      </c>
      <c r="K33" s="216"/>
      <c r="L33" s="217"/>
    </row>
    <row r="34" spans="1:12" ht="26.1" customHeight="1" thickTop="1">
      <c r="A34" s="299" t="s">
        <v>147</v>
      </c>
      <c r="B34" s="300" t="s">
        <v>148</v>
      </c>
      <c r="C34" s="301"/>
      <c r="D34" s="302" t="s">
        <v>149</v>
      </c>
      <c r="E34" s="303"/>
      <c r="F34" s="304">
        <v>0</v>
      </c>
      <c r="G34" s="305"/>
      <c r="H34" s="306">
        <v>0</v>
      </c>
      <c r="I34" s="307"/>
      <c r="J34" s="308"/>
      <c r="K34" s="308"/>
      <c r="L34" s="309"/>
    </row>
    <row r="35" spans="1:12" ht="26.1" customHeight="1">
      <c r="A35" s="310"/>
      <c r="B35" s="311"/>
      <c r="C35" s="312"/>
      <c r="D35" s="313" t="s">
        <v>150</v>
      </c>
      <c r="E35" s="314"/>
      <c r="F35" s="315">
        <v>0</v>
      </c>
      <c r="G35" s="316"/>
      <c r="H35" s="223">
        <v>0</v>
      </c>
      <c r="I35" s="224"/>
      <c r="J35" s="271"/>
      <c r="K35" s="271"/>
      <c r="L35" s="272"/>
    </row>
    <row r="36" spans="1:12" ht="26.1" customHeight="1">
      <c r="A36" s="310"/>
      <c r="B36" s="311"/>
      <c r="C36" s="312"/>
      <c r="D36" s="317" t="s">
        <v>151</v>
      </c>
      <c r="E36" s="318"/>
      <c r="F36" s="315">
        <v>0</v>
      </c>
      <c r="G36" s="316"/>
      <c r="H36" s="223">
        <v>0</v>
      </c>
      <c r="I36" s="224"/>
      <c r="J36" s="271"/>
      <c r="K36" s="271"/>
      <c r="L36" s="272"/>
    </row>
    <row r="37" spans="1:12" ht="26.1" customHeight="1">
      <c r="A37" s="310"/>
      <c r="B37" s="311"/>
      <c r="C37" s="312"/>
      <c r="D37" s="313" t="s">
        <v>152</v>
      </c>
      <c r="E37" s="314"/>
      <c r="F37" s="315">
        <v>0</v>
      </c>
      <c r="G37" s="316"/>
      <c r="H37" s="223">
        <v>0</v>
      </c>
      <c r="I37" s="224"/>
      <c r="J37" s="271"/>
      <c r="K37" s="271"/>
      <c r="L37" s="272"/>
    </row>
    <row r="38" spans="1:12" ht="26.1" customHeight="1">
      <c r="A38" s="310"/>
      <c r="B38" s="311"/>
      <c r="C38" s="312"/>
      <c r="D38" s="317" t="s">
        <v>153</v>
      </c>
      <c r="E38" s="318"/>
      <c r="F38" s="315">
        <v>0</v>
      </c>
      <c r="G38" s="316"/>
      <c r="H38" s="223">
        <v>0</v>
      </c>
      <c r="I38" s="224"/>
      <c r="J38" s="271"/>
      <c r="K38" s="271"/>
      <c r="L38" s="272"/>
    </row>
    <row r="39" spans="1:12" ht="26.1" customHeight="1">
      <c r="A39" s="310"/>
      <c r="B39" s="311"/>
      <c r="C39" s="312"/>
      <c r="D39" s="313" t="s">
        <v>154</v>
      </c>
      <c r="E39" s="314"/>
      <c r="F39" s="319">
        <v>0</v>
      </c>
      <c r="G39" s="320"/>
      <c r="H39" s="223">
        <v>0</v>
      </c>
      <c r="I39" s="224"/>
      <c r="J39" s="271"/>
      <c r="K39" s="271"/>
      <c r="L39" s="272"/>
    </row>
    <row r="40" spans="1:12" ht="26.1" customHeight="1">
      <c r="A40" s="310"/>
      <c r="B40" s="311"/>
      <c r="C40" s="312"/>
      <c r="D40" s="317" t="s">
        <v>155</v>
      </c>
      <c r="E40" s="318"/>
      <c r="F40" s="319">
        <v>0</v>
      </c>
      <c r="G40" s="320"/>
      <c r="H40" s="223">
        <v>0</v>
      </c>
      <c r="I40" s="224"/>
      <c r="J40" s="271"/>
      <c r="K40" s="271"/>
      <c r="L40" s="272"/>
    </row>
    <row r="41" spans="1:12" ht="26.1" customHeight="1">
      <c r="A41" s="310"/>
      <c r="B41" s="311"/>
      <c r="C41" s="312"/>
      <c r="D41" s="313" t="s">
        <v>156</v>
      </c>
      <c r="E41" s="314"/>
      <c r="F41" s="319">
        <v>0</v>
      </c>
      <c r="G41" s="320"/>
      <c r="H41" s="223">
        <v>0</v>
      </c>
      <c r="I41" s="224"/>
      <c r="J41" s="271"/>
      <c r="K41" s="271"/>
      <c r="L41" s="272"/>
    </row>
    <row r="42" spans="1:12" ht="26.1" customHeight="1">
      <c r="A42" s="310"/>
      <c r="B42" s="311"/>
      <c r="C42" s="312"/>
      <c r="D42" s="317" t="s">
        <v>157</v>
      </c>
      <c r="E42" s="318"/>
      <c r="F42" s="319">
        <v>0</v>
      </c>
      <c r="G42" s="320"/>
      <c r="H42" s="223">
        <v>0</v>
      </c>
      <c r="I42" s="224"/>
      <c r="J42" s="271"/>
      <c r="K42" s="271"/>
      <c r="L42" s="272"/>
    </row>
    <row r="43" spans="1:12" ht="26.1" customHeight="1">
      <c r="A43" s="310"/>
      <c r="B43" s="311"/>
      <c r="C43" s="312"/>
      <c r="D43" s="321" t="s">
        <v>158</v>
      </c>
      <c r="E43" s="322"/>
      <c r="F43" s="315">
        <v>0</v>
      </c>
      <c r="G43" s="316"/>
      <c r="H43" s="223">
        <v>0</v>
      </c>
      <c r="I43" s="224"/>
      <c r="J43" s="271"/>
      <c r="K43" s="271"/>
      <c r="L43" s="272"/>
    </row>
    <row r="44" spans="1:12" ht="26.1" customHeight="1">
      <c r="A44" s="310"/>
      <c r="B44" s="311"/>
      <c r="C44" s="312"/>
      <c r="D44" s="317" t="s">
        <v>159</v>
      </c>
      <c r="E44" s="318"/>
      <c r="F44" s="315">
        <v>0</v>
      </c>
      <c r="G44" s="316"/>
      <c r="H44" s="223">
        <v>0</v>
      </c>
      <c r="I44" s="224"/>
      <c r="J44" s="271"/>
      <c r="K44" s="271"/>
      <c r="L44" s="272"/>
    </row>
    <row r="45" spans="1:12" ht="26.1" customHeight="1">
      <c r="A45" s="310"/>
      <c r="B45" s="311"/>
      <c r="C45" s="312"/>
      <c r="D45" s="313" t="s">
        <v>160</v>
      </c>
      <c r="E45" s="314"/>
      <c r="F45" s="315">
        <v>0</v>
      </c>
      <c r="G45" s="316"/>
      <c r="H45" s="223">
        <v>0</v>
      </c>
      <c r="I45" s="224"/>
      <c r="J45" s="271"/>
      <c r="K45" s="271"/>
      <c r="L45" s="272"/>
    </row>
    <row r="46" spans="1:12" ht="26.1" customHeight="1">
      <c r="A46" s="310"/>
      <c r="B46" s="311"/>
      <c r="C46" s="312"/>
      <c r="D46" s="317" t="s">
        <v>161</v>
      </c>
      <c r="E46" s="318"/>
      <c r="F46" s="315">
        <v>0</v>
      </c>
      <c r="G46" s="316"/>
      <c r="H46" s="223">
        <v>0</v>
      </c>
      <c r="I46" s="224"/>
      <c r="J46" s="271"/>
      <c r="K46" s="271"/>
      <c r="L46" s="272"/>
    </row>
    <row r="47" spans="1:12" ht="26.1" customHeight="1">
      <c r="A47" s="310"/>
      <c r="B47" s="311"/>
      <c r="C47" s="312"/>
      <c r="D47" s="313" t="s">
        <v>162</v>
      </c>
      <c r="E47" s="314"/>
      <c r="F47" s="319">
        <v>0</v>
      </c>
      <c r="G47" s="320"/>
      <c r="H47" s="223">
        <v>0</v>
      </c>
      <c r="I47" s="224"/>
      <c r="J47" s="271"/>
      <c r="K47" s="271"/>
      <c r="L47" s="272"/>
    </row>
    <row r="48" spans="1:12" ht="26.1" customHeight="1">
      <c r="A48" s="310"/>
      <c r="B48" s="311"/>
      <c r="C48" s="312"/>
      <c r="D48" s="317" t="s">
        <v>163</v>
      </c>
      <c r="E48" s="318"/>
      <c r="F48" s="319">
        <v>0</v>
      </c>
      <c r="G48" s="320"/>
      <c r="H48" s="223">
        <v>0</v>
      </c>
      <c r="I48" s="224"/>
      <c r="J48" s="271"/>
      <c r="K48" s="271"/>
      <c r="L48" s="272"/>
    </row>
    <row r="49" spans="1:12" ht="26.1" customHeight="1">
      <c r="A49" s="310"/>
      <c r="B49" s="311"/>
      <c r="C49" s="312"/>
      <c r="D49" s="313" t="s">
        <v>164</v>
      </c>
      <c r="E49" s="314"/>
      <c r="F49" s="319">
        <v>0</v>
      </c>
      <c r="G49" s="320"/>
      <c r="H49" s="223">
        <v>0</v>
      </c>
      <c r="I49" s="224"/>
      <c r="J49" s="271"/>
      <c r="K49" s="271"/>
      <c r="L49" s="272"/>
    </row>
    <row r="50" spans="1:12" ht="26.1" customHeight="1">
      <c r="A50" s="310"/>
      <c r="B50" s="311"/>
      <c r="C50" s="312"/>
      <c r="D50" s="313" t="s">
        <v>165</v>
      </c>
      <c r="E50" s="314"/>
      <c r="F50" s="319">
        <v>0</v>
      </c>
      <c r="G50" s="320"/>
      <c r="H50" s="223">
        <v>0</v>
      </c>
      <c r="I50" s="224"/>
      <c r="J50" s="275"/>
      <c r="K50" s="271"/>
      <c r="L50" s="272"/>
    </row>
    <row r="51" spans="1:12" ht="26.1" customHeight="1">
      <c r="A51" s="310"/>
      <c r="B51" s="311"/>
      <c r="C51" s="312"/>
      <c r="D51" s="323" t="s">
        <v>140</v>
      </c>
      <c r="E51" s="324"/>
      <c r="F51" s="230">
        <v>0</v>
      </c>
      <c r="G51" s="224"/>
      <c r="H51" s="223">
        <v>0</v>
      </c>
      <c r="I51" s="224"/>
      <c r="J51" s="325"/>
      <c r="K51" s="325"/>
      <c r="L51" s="326"/>
    </row>
    <row r="52" spans="1:12" ht="26.1" customHeight="1" thickBot="1">
      <c r="A52" s="310"/>
      <c r="B52" s="327"/>
      <c r="C52" s="328"/>
      <c r="D52" s="329" t="s">
        <v>128</v>
      </c>
      <c r="E52" s="330"/>
      <c r="F52" s="331">
        <f>SUM(F34:G51)</f>
        <v>0</v>
      </c>
      <c r="G52" s="332"/>
      <c r="H52" s="333">
        <f>SUM(H34:I51)</f>
        <v>0</v>
      </c>
      <c r="I52" s="332"/>
      <c r="J52" s="334"/>
      <c r="K52" s="334"/>
      <c r="L52" s="335"/>
    </row>
    <row r="53" spans="1:12" ht="26.1" customHeight="1" thickTop="1">
      <c r="A53" s="310"/>
      <c r="B53" s="300" t="s">
        <v>166</v>
      </c>
      <c r="C53" s="301"/>
      <c r="D53" s="302" t="s">
        <v>167</v>
      </c>
      <c r="E53" s="303"/>
      <c r="F53" s="336">
        <v>0</v>
      </c>
      <c r="G53" s="337"/>
      <c r="H53" s="338">
        <v>0</v>
      </c>
      <c r="I53" s="337"/>
      <c r="J53" s="308"/>
      <c r="K53" s="308"/>
      <c r="L53" s="309"/>
    </row>
    <row r="54" spans="1:12" ht="26.1" customHeight="1">
      <c r="A54" s="310"/>
      <c r="B54" s="311"/>
      <c r="C54" s="312"/>
      <c r="D54" s="313" t="s">
        <v>164</v>
      </c>
      <c r="E54" s="339"/>
      <c r="F54" s="319">
        <v>0</v>
      </c>
      <c r="G54" s="320"/>
      <c r="H54" s="340">
        <v>0</v>
      </c>
      <c r="I54" s="320"/>
      <c r="J54" s="275"/>
      <c r="K54" s="271"/>
      <c r="L54" s="272"/>
    </row>
    <row r="55" spans="1:12" ht="26.1" customHeight="1">
      <c r="A55" s="310"/>
      <c r="B55" s="311"/>
      <c r="C55" s="312"/>
      <c r="D55" s="341" t="s">
        <v>168</v>
      </c>
      <c r="E55" s="342"/>
      <c r="F55" s="343">
        <v>0</v>
      </c>
      <c r="G55" s="344"/>
      <c r="H55" s="345">
        <v>0</v>
      </c>
      <c r="I55" s="344"/>
      <c r="J55" s="325"/>
      <c r="K55" s="325"/>
      <c r="L55" s="326"/>
    </row>
    <row r="56" spans="1:12" ht="26.1" customHeight="1" thickBot="1">
      <c r="A56" s="310"/>
      <c r="B56" s="327"/>
      <c r="C56" s="328"/>
      <c r="D56" s="329" t="s">
        <v>128</v>
      </c>
      <c r="E56" s="330"/>
      <c r="F56" s="331">
        <f>SUM(F53:G55)</f>
        <v>0</v>
      </c>
      <c r="G56" s="332"/>
      <c r="H56" s="333">
        <f>SUM(H53:I55)</f>
        <v>0</v>
      </c>
      <c r="I56" s="332"/>
      <c r="J56" s="334"/>
      <c r="K56" s="334"/>
      <c r="L56" s="335"/>
    </row>
    <row r="57" spans="1:12" ht="26.1" customHeight="1" thickTop="1">
      <c r="A57" s="310"/>
      <c r="B57" s="300" t="s">
        <v>134</v>
      </c>
      <c r="C57" s="301"/>
      <c r="D57" s="346" t="s">
        <v>169</v>
      </c>
      <c r="E57" s="347"/>
      <c r="F57" s="348">
        <v>0</v>
      </c>
      <c r="G57" s="349"/>
      <c r="H57" s="350">
        <v>0</v>
      </c>
      <c r="I57" s="349"/>
      <c r="J57" s="351"/>
      <c r="K57" s="308"/>
      <c r="L57" s="309"/>
    </row>
    <row r="58" spans="1:12" ht="26.1" customHeight="1" thickBot="1">
      <c r="A58" s="310"/>
      <c r="B58" s="327"/>
      <c r="C58" s="328"/>
      <c r="D58" s="352" t="s">
        <v>128</v>
      </c>
      <c r="E58" s="353"/>
      <c r="F58" s="354">
        <f>SUM(F57)</f>
        <v>0</v>
      </c>
      <c r="G58" s="355"/>
      <c r="H58" s="356">
        <f>SUM(H57)</f>
        <v>0</v>
      </c>
      <c r="I58" s="355"/>
      <c r="J58" s="357"/>
      <c r="K58" s="358"/>
      <c r="L58" s="359"/>
    </row>
    <row r="59" spans="1:12" ht="26.1" customHeight="1" thickTop="1">
      <c r="A59" s="310"/>
      <c r="B59" s="300" t="s">
        <v>170</v>
      </c>
      <c r="C59" s="301"/>
      <c r="D59" s="302" t="s">
        <v>149</v>
      </c>
      <c r="E59" s="303"/>
      <c r="F59" s="304">
        <v>0</v>
      </c>
      <c r="G59" s="305"/>
      <c r="H59" s="338">
        <v>0</v>
      </c>
      <c r="I59" s="337"/>
      <c r="J59" s="308"/>
      <c r="K59" s="308"/>
      <c r="L59" s="309"/>
    </row>
    <row r="60" spans="1:12" ht="26.1" customHeight="1">
      <c r="A60" s="310"/>
      <c r="B60" s="311"/>
      <c r="C60" s="312"/>
      <c r="D60" s="313" t="s">
        <v>171</v>
      </c>
      <c r="E60" s="314"/>
      <c r="F60" s="315">
        <v>0</v>
      </c>
      <c r="G60" s="316"/>
      <c r="H60" s="340">
        <v>0</v>
      </c>
      <c r="I60" s="320"/>
      <c r="J60" s="271"/>
      <c r="K60" s="271"/>
      <c r="L60" s="272"/>
    </row>
    <row r="61" spans="1:12" ht="26.1" customHeight="1">
      <c r="A61" s="310"/>
      <c r="B61" s="311"/>
      <c r="C61" s="312"/>
      <c r="D61" s="311" t="s">
        <v>172</v>
      </c>
      <c r="E61" s="360"/>
      <c r="F61" s="315">
        <v>0</v>
      </c>
      <c r="G61" s="316"/>
      <c r="H61" s="340">
        <v>0</v>
      </c>
      <c r="I61" s="320"/>
      <c r="J61" s="271"/>
      <c r="K61" s="271"/>
      <c r="L61" s="272"/>
    </row>
    <row r="62" spans="1:12" ht="26.1" customHeight="1">
      <c r="A62" s="310"/>
      <c r="B62" s="311"/>
      <c r="C62" s="312"/>
      <c r="D62" s="361" t="s">
        <v>140</v>
      </c>
      <c r="E62" s="362"/>
      <c r="F62" s="363">
        <v>0</v>
      </c>
      <c r="G62" s="364"/>
      <c r="H62" s="345">
        <v>0</v>
      </c>
      <c r="I62" s="344"/>
      <c r="J62" s="325"/>
      <c r="K62" s="325"/>
      <c r="L62" s="326"/>
    </row>
    <row r="63" spans="1:12" ht="26.1" customHeight="1" thickBot="1">
      <c r="A63" s="310"/>
      <c r="B63" s="327"/>
      <c r="C63" s="328"/>
      <c r="D63" s="329" t="s">
        <v>128</v>
      </c>
      <c r="E63" s="330"/>
      <c r="F63" s="331">
        <f>SUM(F59:G62)</f>
        <v>0</v>
      </c>
      <c r="G63" s="332"/>
      <c r="H63" s="333">
        <f>SUM(H59:I62)</f>
        <v>0</v>
      </c>
      <c r="I63" s="332"/>
      <c r="J63" s="334"/>
      <c r="K63" s="334"/>
      <c r="L63" s="335"/>
    </row>
    <row r="64" spans="1:12" ht="26.1" customHeight="1" thickTop="1">
      <c r="A64" s="365" t="s">
        <v>173</v>
      </c>
      <c r="B64" s="366" t="s">
        <v>174</v>
      </c>
      <c r="C64" s="367"/>
      <c r="D64" s="346" t="s">
        <v>149</v>
      </c>
      <c r="E64" s="347"/>
      <c r="F64" s="336">
        <v>0</v>
      </c>
      <c r="G64" s="337"/>
      <c r="H64" s="338">
        <v>0</v>
      </c>
      <c r="I64" s="337"/>
      <c r="J64" s="351"/>
      <c r="K64" s="308"/>
      <c r="L64" s="309"/>
    </row>
    <row r="65" spans="1:20" ht="26.1" customHeight="1">
      <c r="A65" s="310"/>
      <c r="B65" s="368"/>
      <c r="C65" s="369"/>
      <c r="D65" s="313" t="s">
        <v>171</v>
      </c>
      <c r="E65" s="339"/>
      <c r="F65" s="319">
        <v>0</v>
      </c>
      <c r="G65" s="320"/>
      <c r="H65" s="340">
        <v>0</v>
      </c>
      <c r="I65" s="320"/>
      <c r="J65" s="275"/>
      <c r="K65" s="271"/>
      <c r="L65" s="272"/>
    </row>
    <row r="66" spans="1:20" ht="26.1" customHeight="1">
      <c r="A66" s="310"/>
      <c r="B66" s="368"/>
      <c r="C66" s="369"/>
      <c r="D66" s="313" t="s">
        <v>172</v>
      </c>
      <c r="E66" s="339"/>
      <c r="F66" s="319">
        <v>0</v>
      </c>
      <c r="G66" s="320"/>
      <c r="H66" s="340">
        <v>0</v>
      </c>
      <c r="I66" s="320"/>
      <c r="J66" s="275"/>
      <c r="K66" s="271"/>
      <c r="L66" s="272"/>
    </row>
    <row r="67" spans="1:20" ht="26.1" customHeight="1">
      <c r="A67" s="310"/>
      <c r="B67" s="368"/>
      <c r="C67" s="369"/>
      <c r="D67" s="313" t="s">
        <v>175</v>
      </c>
      <c r="E67" s="314"/>
      <c r="F67" s="315">
        <v>0</v>
      </c>
      <c r="G67" s="316"/>
      <c r="H67" s="340">
        <v>0</v>
      </c>
      <c r="I67" s="320"/>
      <c r="J67" s="370"/>
      <c r="K67" s="371"/>
      <c r="L67" s="372"/>
    </row>
    <row r="68" spans="1:20" ht="26.1" customHeight="1">
      <c r="A68" s="310"/>
      <c r="B68" s="368"/>
      <c r="C68" s="369"/>
      <c r="D68" s="317" t="s">
        <v>168</v>
      </c>
      <c r="E68" s="318"/>
      <c r="F68" s="315">
        <v>0</v>
      </c>
      <c r="G68" s="316"/>
      <c r="H68" s="340">
        <v>0</v>
      </c>
      <c r="I68" s="320"/>
      <c r="J68" s="373"/>
      <c r="K68" s="325"/>
      <c r="L68" s="326"/>
    </row>
    <row r="69" spans="1:20" ht="26.1" customHeight="1" thickBot="1">
      <c r="A69" s="310"/>
      <c r="B69" s="374"/>
      <c r="C69" s="375"/>
      <c r="D69" s="329" t="s">
        <v>128</v>
      </c>
      <c r="E69" s="330"/>
      <c r="F69" s="331">
        <f>SUM(F64:G68)</f>
        <v>0</v>
      </c>
      <c r="G69" s="332"/>
      <c r="H69" s="333">
        <f>SUM(H64:I68)</f>
        <v>0</v>
      </c>
      <c r="I69" s="332"/>
      <c r="J69" s="376"/>
      <c r="K69" s="334"/>
      <c r="L69" s="335"/>
    </row>
    <row r="70" spans="1:20" ht="26.1" customHeight="1" thickTop="1">
      <c r="A70" s="310"/>
      <c r="B70" s="366" t="s">
        <v>176</v>
      </c>
      <c r="C70" s="367"/>
      <c r="D70" s="302" t="s">
        <v>149</v>
      </c>
      <c r="E70" s="303"/>
      <c r="F70" s="304">
        <v>0</v>
      </c>
      <c r="G70" s="305"/>
      <c r="H70" s="338">
        <v>0</v>
      </c>
      <c r="I70" s="337"/>
      <c r="J70" s="308"/>
      <c r="K70" s="308"/>
      <c r="L70" s="309"/>
    </row>
    <row r="71" spans="1:20" ht="26.1" customHeight="1">
      <c r="A71" s="310"/>
      <c r="B71" s="368"/>
      <c r="C71" s="369"/>
      <c r="D71" s="313" t="s">
        <v>168</v>
      </c>
      <c r="E71" s="314"/>
      <c r="F71" s="315">
        <v>0</v>
      </c>
      <c r="G71" s="316"/>
      <c r="H71" s="340">
        <v>0</v>
      </c>
      <c r="I71" s="320"/>
      <c r="J71" s="271"/>
      <c r="K71" s="271"/>
      <c r="L71" s="272"/>
    </row>
    <row r="72" spans="1:20" ht="26.1" customHeight="1" thickBot="1">
      <c r="A72" s="310"/>
      <c r="B72" s="374"/>
      <c r="C72" s="375"/>
      <c r="D72" s="329" t="s">
        <v>128</v>
      </c>
      <c r="E72" s="330"/>
      <c r="F72" s="331">
        <f>SUM(F70:G71)</f>
        <v>0</v>
      </c>
      <c r="G72" s="332"/>
      <c r="H72" s="333">
        <f>SUM(H70:I71)</f>
        <v>0</v>
      </c>
      <c r="I72" s="332"/>
      <c r="J72" s="334"/>
      <c r="K72" s="334"/>
      <c r="L72" s="335"/>
    </row>
    <row r="73" spans="1:20" ht="26.1" customHeight="1" thickTop="1">
      <c r="A73" s="310"/>
      <c r="B73" s="366" t="s">
        <v>177</v>
      </c>
      <c r="C73" s="367"/>
      <c r="D73" s="302" t="s">
        <v>149</v>
      </c>
      <c r="E73" s="303"/>
      <c r="F73" s="377">
        <v>0</v>
      </c>
      <c r="G73" s="378"/>
      <c r="H73" s="338">
        <v>0</v>
      </c>
      <c r="I73" s="337"/>
      <c r="J73" s="308"/>
      <c r="K73" s="308"/>
      <c r="L73" s="309"/>
      <c r="N73" s="379" t="s">
        <v>178</v>
      </c>
      <c r="O73" s="380"/>
      <c r="P73" s="381"/>
      <c r="Q73" s="381"/>
      <c r="R73" s="382"/>
      <c r="S73" s="382"/>
      <c r="T73" s="383"/>
    </row>
    <row r="74" spans="1:20" ht="26.1" customHeight="1">
      <c r="A74" s="310"/>
      <c r="B74" s="368"/>
      <c r="C74" s="369"/>
      <c r="D74" s="313" t="s">
        <v>168</v>
      </c>
      <c r="E74" s="314"/>
      <c r="F74" s="384">
        <v>0</v>
      </c>
      <c r="G74" s="385"/>
      <c r="H74" s="340">
        <v>0</v>
      </c>
      <c r="I74" s="320"/>
      <c r="J74" s="271"/>
      <c r="K74" s="271"/>
      <c r="L74" s="272"/>
      <c r="N74" s="386" t="s">
        <v>179</v>
      </c>
      <c r="O74" s="387"/>
      <c r="P74" s="387"/>
      <c r="Q74" s="388" t="s">
        <v>124</v>
      </c>
      <c r="R74" s="388"/>
      <c r="S74" s="389" t="s">
        <v>180</v>
      </c>
      <c r="T74" s="390"/>
    </row>
    <row r="75" spans="1:20" ht="26.1" customHeight="1" thickBot="1">
      <c r="A75" s="310"/>
      <c r="B75" s="374"/>
      <c r="C75" s="375"/>
      <c r="D75" s="329" t="s">
        <v>128</v>
      </c>
      <c r="E75" s="330"/>
      <c r="F75" s="331">
        <f>SUM(F73:G74)</f>
        <v>0</v>
      </c>
      <c r="G75" s="332"/>
      <c r="H75" s="333">
        <f>SUM(H73:I74)</f>
        <v>0</v>
      </c>
      <c r="I75" s="332"/>
      <c r="J75" s="334"/>
      <c r="K75" s="334"/>
      <c r="L75" s="335"/>
      <c r="N75" s="391">
        <f>H86</f>
        <v>0</v>
      </c>
      <c r="O75" s="392"/>
      <c r="P75" s="393" t="s">
        <v>181</v>
      </c>
      <c r="Q75" s="394">
        <f>H14</f>
        <v>0</v>
      </c>
      <c r="R75" s="393" t="s">
        <v>182</v>
      </c>
      <c r="S75" s="391">
        <f>N75-Q75</f>
        <v>0</v>
      </c>
      <c r="T75" s="392"/>
    </row>
    <row r="76" spans="1:20" ht="26.1" customHeight="1" thickTop="1">
      <c r="A76" s="310"/>
      <c r="B76" s="300" t="s">
        <v>138</v>
      </c>
      <c r="C76" s="301"/>
      <c r="D76" s="302" t="s">
        <v>149</v>
      </c>
      <c r="E76" s="303"/>
      <c r="F76" s="304">
        <v>0</v>
      </c>
      <c r="G76" s="305"/>
      <c r="H76" s="338">
        <v>0</v>
      </c>
      <c r="I76" s="337"/>
      <c r="J76" s="308"/>
      <c r="K76" s="308"/>
      <c r="L76" s="309"/>
      <c r="N76" s="395"/>
      <c r="O76" s="294"/>
      <c r="P76" s="294"/>
      <c r="Q76" s="294"/>
      <c r="R76" s="294"/>
      <c r="S76" s="396" t="s">
        <v>8</v>
      </c>
      <c r="T76" s="397"/>
    </row>
    <row r="77" spans="1:20" ht="26.1" customHeight="1">
      <c r="A77" s="310"/>
      <c r="B77" s="311"/>
      <c r="C77" s="312"/>
      <c r="D77" s="313" t="s">
        <v>171</v>
      </c>
      <c r="E77" s="314"/>
      <c r="F77" s="315">
        <v>0</v>
      </c>
      <c r="G77" s="316"/>
      <c r="H77" s="340">
        <v>0</v>
      </c>
      <c r="I77" s="320"/>
      <c r="J77" s="271"/>
      <c r="K77" s="271"/>
      <c r="L77" s="272"/>
      <c r="N77" s="395"/>
      <c r="O77" s="294"/>
      <c r="P77" s="294"/>
      <c r="Q77" s="294"/>
      <c r="R77" s="294"/>
      <c r="S77" s="391">
        <f>'（様式６）総括表'!$F$23</f>
        <v>0</v>
      </c>
      <c r="T77" s="392"/>
    </row>
    <row r="78" spans="1:20" ht="26.1" customHeight="1">
      <c r="A78" s="310"/>
      <c r="B78" s="311"/>
      <c r="C78" s="312"/>
      <c r="D78" s="311" t="s">
        <v>172</v>
      </c>
      <c r="E78" s="360"/>
      <c r="F78" s="315">
        <v>0</v>
      </c>
      <c r="G78" s="316"/>
      <c r="H78" s="340">
        <v>0</v>
      </c>
      <c r="I78" s="320"/>
      <c r="J78" s="271"/>
      <c r="K78" s="271"/>
      <c r="L78" s="272"/>
      <c r="N78" s="395"/>
      <c r="O78" s="294"/>
      <c r="P78" s="294"/>
      <c r="Q78" s="294"/>
      <c r="R78" s="294"/>
      <c r="S78" s="294"/>
      <c r="T78" s="398"/>
    </row>
    <row r="79" spans="1:20" ht="26.1" customHeight="1" thickBot="1">
      <c r="A79" s="310"/>
      <c r="B79" s="311"/>
      <c r="C79" s="312"/>
      <c r="D79" s="361" t="s">
        <v>140</v>
      </c>
      <c r="E79" s="362"/>
      <c r="F79" s="363">
        <v>0</v>
      </c>
      <c r="G79" s="364"/>
      <c r="H79" s="345">
        <v>0</v>
      </c>
      <c r="I79" s="344"/>
      <c r="J79" s="325"/>
      <c r="K79" s="325"/>
      <c r="L79" s="326"/>
      <c r="N79" s="395"/>
      <c r="O79" s="294"/>
      <c r="P79" s="294"/>
      <c r="Q79" s="294"/>
      <c r="R79" s="294"/>
      <c r="S79" s="399" t="s">
        <v>183</v>
      </c>
      <c r="T79" s="400"/>
    </row>
    <row r="80" spans="1:20" ht="26.1" customHeight="1" thickBot="1">
      <c r="A80" s="401"/>
      <c r="B80" s="327"/>
      <c r="C80" s="328"/>
      <c r="D80" s="329" t="s">
        <v>128</v>
      </c>
      <c r="E80" s="330"/>
      <c r="F80" s="331">
        <f>SUM(F76:G79)</f>
        <v>0</v>
      </c>
      <c r="G80" s="332"/>
      <c r="H80" s="333">
        <f>SUM(H76:I79)</f>
        <v>0</v>
      </c>
      <c r="I80" s="332"/>
      <c r="J80" s="334"/>
      <c r="K80" s="334"/>
      <c r="L80" s="335"/>
      <c r="N80" s="395"/>
      <c r="O80" s="294"/>
      <c r="P80" s="294"/>
      <c r="Q80" s="294"/>
      <c r="R80" s="294"/>
      <c r="S80" s="402">
        <f>MIN(S75,S77)</f>
        <v>0</v>
      </c>
      <c r="T80" s="403"/>
    </row>
    <row r="81" spans="1:20" ht="26.1" customHeight="1" thickTop="1">
      <c r="A81" s="310" t="s">
        <v>184</v>
      </c>
      <c r="B81" s="300" t="s">
        <v>107</v>
      </c>
      <c r="C81" s="301"/>
      <c r="D81" s="302" t="s">
        <v>149</v>
      </c>
      <c r="E81" s="303"/>
      <c r="F81" s="304">
        <v>0</v>
      </c>
      <c r="G81" s="305"/>
      <c r="H81" s="338">
        <v>0</v>
      </c>
      <c r="I81" s="337"/>
      <c r="J81" s="308"/>
      <c r="K81" s="308"/>
      <c r="L81" s="309"/>
      <c r="N81" s="404" t="s">
        <v>185</v>
      </c>
      <c r="O81" s="294"/>
      <c r="P81" s="294"/>
      <c r="Q81" s="294"/>
      <c r="R81" s="294"/>
      <c r="S81" s="294"/>
      <c r="T81" s="398"/>
    </row>
    <row r="82" spans="1:20" ht="26.1" customHeight="1">
      <c r="A82" s="310"/>
      <c r="B82" s="311"/>
      <c r="C82" s="312"/>
      <c r="D82" s="313" t="s">
        <v>171</v>
      </c>
      <c r="E82" s="314"/>
      <c r="F82" s="315">
        <v>0</v>
      </c>
      <c r="G82" s="316"/>
      <c r="H82" s="340">
        <v>0</v>
      </c>
      <c r="I82" s="320"/>
      <c r="J82" s="271"/>
      <c r="K82" s="271"/>
      <c r="L82" s="272"/>
      <c r="N82" s="405"/>
      <c r="O82" s="406" t="s">
        <v>186</v>
      </c>
      <c r="P82" s="407" t="s">
        <v>124</v>
      </c>
      <c r="Q82" s="407" t="s">
        <v>180</v>
      </c>
      <c r="R82" s="294"/>
      <c r="S82" s="294"/>
      <c r="T82" s="398"/>
    </row>
    <row r="83" spans="1:20" ht="26.1" customHeight="1">
      <c r="A83" s="310"/>
      <c r="B83" s="311"/>
      <c r="C83" s="312"/>
      <c r="D83" s="311" t="s">
        <v>172</v>
      </c>
      <c r="E83" s="360"/>
      <c r="F83" s="315">
        <v>0</v>
      </c>
      <c r="G83" s="316"/>
      <c r="H83" s="340">
        <v>0</v>
      </c>
      <c r="I83" s="320"/>
      <c r="J83" s="271"/>
      <c r="K83" s="271"/>
      <c r="L83" s="272"/>
      <c r="N83" s="408" t="s">
        <v>187</v>
      </c>
      <c r="O83" s="409">
        <f>SUM(H52,H56,H63)</f>
        <v>0</v>
      </c>
      <c r="P83" s="394">
        <f>H14</f>
        <v>0</v>
      </c>
      <c r="Q83" s="394">
        <f>O83-P83</f>
        <v>0</v>
      </c>
      <c r="R83" s="294"/>
      <c r="S83" s="294"/>
      <c r="T83" s="398"/>
    </row>
    <row r="84" spans="1:20" ht="26.1" customHeight="1" thickBot="1">
      <c r="A84" s="310"/>
      <c r="B84" s="311"/>
      <c r="C84" s="312"/>
      <c r="D84" s="361" t="s">
        <v>140</v>
      </c>
      <c r="E84" s="362"/>
      <c r="F84" s="363">
        <v>0</v>
      </c>
      <c r="G84" s="364"/>
      <c r="H84" s="345">
        <v>0</v>
      </c>
      <c r="I84" s="344"/>
      <c r="J84" s="325"/>
      <c r="K84" s="325"/>
      <c r="L84" s="326"/>
      <c r="N84" s="410" t="s">
        <v>188</v>
      </c>
      <c r="O84" s="411">
        <f>SUM(H69,H72,H75)</f>
        <v>0</v>
      </c>
      <c r="P84" s="412">
        <v>0</v>
      </c>
      <c r="Q84" s="394">
        <f>O84-P84</f>
        <v>0</v>
      </c>
      <c r="R84" s="294"/>
      <c r="S84" s="294"/>
      <c r="T84" s="398"/>
    </row>
    <row r="85" spans="1:20" ht="26.1" customHeight="1" thickTop="1" thickBot="1">
      <c r="A85" s="401"/>
      <c r="B85" s="327"/>
      <c r="C85" s="328"/>
      <c r="D85" s="329" t="s">
        <v>128</v>
      </c>
      <c r="E85" s="330"/>
      <c r="F85" s="331">
        <f>SUM(F81:G84)</f>
        <v>0</v>
      </c>
      <c r="G85" s="332"/>
      <c r="H85" s="333">
        <f>SUM(H81:I84)</f>
        <v>0</v>
      </c>
      <c r="I85" s="332"/>
      <c r="J85" s="334"/>
      <c r="K85" s="334"/>
      <c r="L85" s="335"/>
      <c r="N85" s="410" t="s">
        <v>140</v>
      </c>
      <c r="O85" s="411">
        <f>H85</f>
        <v>0</v>
      </c>
      <c r="P85" s="412">
        <v>0</v>
      </c>
      <c r="Q85" s="394">
        <f>O85-P85</f>
        <v>0</v>
      </c>
      <c r="R85" s="294"/>
      <c r="S85" s="294"/>
      <c r="T85" s="398"/>
    </row>
    <row r="86" spans="1:20" ht="26.1" customHeight="1" thickTop="1" thickBot="1">
      <c r="A86" s="413"/>
      <c r="B86" s="414" t="s">
        <v>143</v>
      </c>
      <c r="C86" s="415"/>
      <c r="D86" s="415"/>
      <c r="E86" s="415"/>
      <c r="F86" s="416">
        <f>SUM(F75,F72,F69,F63,F56,F52,F80,F85,F63,F58)</f>
        <v>0</v>
      </c>
      <c r="G86" s="417"/>
      <c r="H86" s="418">
        <f>SUM(H75,H72,H69,H63,H56,H52,H85,H58,H80)</f>
        <v>0</v>
      </c>
      <c r="I86" s="419"/>
      <c r="J86" s="420"/>
      <c r="K86" s="420"/>
      <c r="L86" s="421"/>
      <c r="N86" s="422" t="s">
        <v>9</v>
      </c>
      <c r="O86" s="423">
        <f>SUM(O83:O85)</f>
        <v>0</v>
      </c>
      <c r="P86" s="424">
        <f>SUM(P83:P85)</f>
        <v>0</v>
      </c>
      <c r="Q86" s="424">
        <f>SUM(Q83:Q85)</f>
        <v>0</v>
      </c>
      <c r="R86" s="425"/>
      <c r="S86" s="425"/>
      <c r="T86" s="426"/>
    </row>
    <row r="87" spans="1:20" ht="26.1" customHeight="1" thickTop="1">
      <c r="J87" s="382"/>
      <c r="K87" s="382"/>
    </row>
    <row r="88" spans="1:20" ht="26.1" customHeight="1">
      <c r="I88" s="294"/>
    </row>
    <row r="89" spans="1:20" ht="26.1" customHeight="1"/>
    <row r="90" spans="1:20" ht="26.1" customHeight="1">
      <c r="I90" s="427"/>
    </row>
    <row r="91" spans="1:20" ht="26.1" customHeight="1">
      <c r="I91" s="428"/>
    </row>
    <row r="92" spans="1:20" ht="26.1" customHeight="1">
      <c r="I92" s="428"/>
      <c r="J92" s="429"/>
      <c r="K92" s="429"/>
    </row>
    <row r="93" spans="1:20" ht="26.1" customHeight="1"/>
    <row r="94" spans="1:20" ht="14.25" customHeight="1"/>
    <row r="95" spans="1:20" ht="26.25" customHeight="1"/>
    <row r="96" spans="1:20" ht="29.25" customHeight="1"/>
    <row r="97" ht="24.95" customHeight="1"/>
    <row r="98" ht="33" customHeight="1"/>
    <row r="99" ht="24.95" customHeight="1"/>
    <row r="100" ht="18.75" customHeight="1"/>
    <row r="101" ht="18.75" customHeight="1"/>
    <row r="102" ht="21.95" customHeight="1"/>
    <row r="103" ht="21.95" customHeight="1"/>
    <row r="104" ht="21.95" customHeight="1"/>
    <row r="105" ht="21.95" customHeight="1"/>
    <row r="106" ht="18.75" customHeight="1"/>
    <row r="107" ht="18.75" customHeight="1"/>
    <row r="108" ht="18.75" customHeight="1"/>
  </sheetData>
  <mergeCells count="333">
    <mergeCell ref="B86:E86"/>
    <mergeCell ref="F86:G86"/>
    <mergeCell ref="H86:I86"/>
    <mergeCell ref="J86:L86"/>
    <mergeCell ref="I90:I92"/>
    <mergeCell ref="D84:E84"/>
    <mergeCell ref="F84:G84"/>
    <mergeCell ref="H84:I84"/>
    <mergeCell ref="J84:L84"/>
    <mergeCell ref="D85:E85"/>
    <mergeCell ref="F85:G85"/>
    <mergeCell ref="H85:I85"/>
    <mergeCell ref="J85:L85"/>
    <mergeCell ref="J81:L81"/>
    <mergeCell ref="D82:E82"/>
    <mergeCell ref="F82:G82"/>
    <mergeCell ref="H82:I82"/>
    <mergeCell ref="J82:L82"/>
    <mergeCell ref="D83:E83"/>
    <mergeCell ref="F83:G83"/>
    <mergeCell ref="H83:I83"/>
    <mergeCell ref="J83:L83"/>
    <mergeCell ref="D80:E80"/>
    <mergeCell ref="F80:G80"/>
    <mergeCell ref="H80:I80"/>
    <mergeCell ref="J80:L80"/>
    <mergeCell ref="S80:T80"/>
    <mergeCell ref="A81:A85"/>
    <mergeCell ref="B81:C85"/>
    <mergeCell ref="D81:E81"/>
    <mergeCell ref="F81:G81"/>
    <mergeCell ref="H81:I81"/>
    <mergeCell ref="S77:T77"/>
    <mergeCell ref="D78:E78"/>
    <mergeCell ref="F78:G78"/>
    <mergeCell ref="H78:I78"/>
    <mergeCell ref="J78:L78"/>
    <mergeCell ref="D79:E79"/>
    <mergeCell ref="F79:G79"/>
    <mergeCell ref="H79:I79"/>
    <mergeCell ref="J79:L79"/>
    <mergeCell ref="S79:T79"/>
    <mergeCell ref="B76:C80"/>
    <mergeCell ref="D76:E76"/>
    <mergeCell ref="F76:G76"/>
    <mergeCell ref="H76:I76"/>
    <mergeCell ref="J76:L76"/>
    <mergeCell ref="S76:T76"/>
    <mergeCell ref="D77:E77"/>
    <mergeCell ref="F77:G77"/>
    <mergeCell ref="H77:I77"/>
    <mergeCell ref="J77:L77"/>
    <mergeCell ref="N74:P74"/>
    <mergeCell ref="S74:T74"/>
    <mergeCell ref="D75:E75"/>
    <mergeCell ref="F75:G75"/>
    <mergeCell ref="H75:I75"/>
    <mergeCell ref="J75:L75"/>
    <mergeCell ref="N75:O75"/>
    <mergeCell ref="S75:T75"/>
    <mergeCell ref="B73:C75"/>
    <mergeCell ref="D73:E73"/>
    <mergeCell ref="F73:G73"/>
    <mergeCell ref="H73:I73"/>
    <mergeCell ref="J73:L73"/>
    <mergeCell ref="N73:O73"/>
    <mergeCell ref="D74:E74"/>
    <mergeCell ref="F74:G74"/>
    <mergeCell ref="H74:I74"/>
    <mergeCell ref="J74:L74"/>
    <mergeCell ref="F71:G71"/>
    <mergeCell ref="H71:I71"/>
    <mergeCell ref="J71:L71"/>
    <mergeCell ref="D72:E72"/>
    <mergeCell ref="F72:G72"/>
    <mergeCell ref="H72:I72"/>
    <mergeCell ref="J72:L72"/>
    <mergeCell ref="D69:E69"/>
    <mergeCell ref="F69:G69"/>
    <mergeCell ref="H69:I69"/>
    <mergeCell ref="J69:L69"/>
    <mergeCell ref="B70:C72"/>
    <mergeCell ref="D70:E70"/>
    <mergeCell ref="F70:G70"/>
    <mergeCell ref="H70:I70"/>
    <mergeCell ref="J70:L70"/>
    <mergeCell ref="D71:E71"/>
    <mergeCell ref="D67:E67"/>
    <mergeCell ref="F67:G67"/>
    <mergeCell ref="H67:I67"/>
    <mergeCell ref="J67:L67"/>
    <mergeCell ref="D68:E68"/>
    <mergeCell ref="F68:G68"/>
    <mergeCell ref="H68:I68"/>
    <mergeCell ref="J68:L68"/>
    <mergeCell ref="D65:E65"/>
    <mergeCell ref="F65:G65"/>
    <mergeCell ref="H65:I65"/>
    <mergeCell ref="J65:L65"/>
    <mergeCell ref="D66:E66"/>
    <mergeCell ref="F66:G66"/>
    <mergeCell ref="H66:I66"/>
    <mergeCell ref="J66:L66"/>
    <mergeCell ref="D63:E63"/>
    <mergeCell ref="F63:G63"/>
    <mergeCell ref="H63:I63"/>
    <mergeCell ref="J63:L63"/>
    <mergeCell ref="A64:A80"/>
    <mergeCell ref="B64:C69"/>
    <mergeCell ref="D64:E64"/>
    <mergeCell ref="F64:G64"/>
    <mergeCell ref="H64:I64"/>
    <mergeCell ref="J64:L64"/>
    <mergeCell ref="F61:G61"/>
    <mergeCell ref="H61:I61"/>
    <mergeCell ref="J61:L61"/>
    <mergeCell ref="D62:E62"/>
    <mergeCell ref="F62:G62"/>
    <mergeCell ref="H62:I62"/>
    <mergeCell ref="J62:L62"/>
    <mergeCell ref="B59:C63"/>
    <mergeCell ref="D59:E59"/>
    <mergeCell ref="F59:G59"/>
    <mergeCell ref="H59:I59"/>
    <mergeCell ref="J59:L59"/>
    <mergeCell ref="D60:E60"/>
    <mergeCell ref="F60:G60"/>
    <mergeCell ref="H60:I60"/>
    <mergeCell ref="J60:L60"/>
    <mergeCell ref="D61:E61"/>
    <mergeCell ref="B57:C58"/>
    <mergeCell ref="D57:E57"/>
    <mergeCell ref="F57:G57"/>
    <mergeCell ref="H57:I57"/>
    <mergeCell ref="J57:L57"/>
    <mergeCell ref="D58:E58"/>
    <mergeCell ref="F58:G58"/>
    <mergeCell ref="H58:I58"/>
    <mergeCell ref="J58:L58"/>
    <mergeCell ref="F55:G55"/>
    <mergeCell ref="H55:I55"/>
    <mergeCell ref="J55:L55"/>
    <mergeCell ref="D56:E56"/>
    <mergeCell ref="F56:G56"/>
    <mergeCell ref="H56:I56"/>
    <mergeCell ref="J56:L56"/>
    <mergeCell ref="B53:C56"/>
    <mergeCell ref="D53:E53"/>
    <mergeCell ref="F53:G53"/>
    <mergeCell ref="H53:I53"/>
    <mergeCell ref="J53:L53"/>
    <mergeCell ref="D54:E54"/>
    <mergeCell ref="F54:G54"/>
    <mergeCell ref="H54:I54"/>
    <mergeCell ref="J54:L54"/>
    <mergeCell ref="D55:E55"/>
    <mergeCell ref="D51:E51"/>
    <mergeCell ref="F51:G51"/>
    <mergeCell ref="H51:I51"/>
    <mergeCell ref="J51:L51"/>
    <mergeCell ref="D52:E52"/>
    <mergeCell ref="F52:G52"/>
    <mergeCell ref="H52:I52"/>
    <mergeCell ref="J52:L52"/>
    <mergeCell ref="D49:E49"/>
    <mergeCell ref="F49:G49"/>
    <mergeCell ref="H49:I49"/>
    <mergeCell ref="J49:L49"/>
    <mergeCell ref="D50:E50"/>
    <mergeCell ref="F50:G50"/>
    <mergeCell ref="H50:I50"/>
    <mergeCell ref="J50:L50"/>
    <mergeCell ref="D47:E47"/>
    <mergeCell ref="F47:G47"/>
    <mergeCell ref="H47:I47"/>
    <mergeCell ref="J47:L47"/>
    <mergeCell ref="D48:E48"/>
    <mergeCell ref="F48:G48"/>
    <mergeCell ref="H48:I48"/>
    <mergeCell ref="J48:L48"/>
    <mergeCell ref="D45:E45"/>
    <mergeCell ref="F45:G45"/>
    <mergeCell ref="H45:I45"/>
    <mergeCell ref="J45:L45"/>
    <mergeCell ref="D46:E46"/>
    <mergeCell ref="F46:G46"/>
    <mergeCell ref="H46:I46"/>
    <mergeCell ref="J46:L46"/>
    <mergeCell ref="D43:E43"/>
    <mergeCell ref="F43:G43"/>
    <mergeCell ref="H43:I43"/>
    <mergeCell ref="J43:L43"/>
    <mergeCell ref="D44:E44"/>
    <mergeCell ref="F44:G44"/>
    <mergeCell ref="H44:I44"/>
    <mergeCell ref="J44:L44"/>
    <mergeCell ref="D41:E41"/>
    <mergeCell ref="F41:G41"/>
    <mergeCell ref="H41:I41"/>
    <mergeCell ref="J41:L41"/>
    <mergeCell ref="D42:E42"/>
    <mergeCell ref="F42:G42"/>
    <mergeCell ref="H42:I42"/>
    <mergeCell ref="J42:L42"/>
    <mergeCell ref="D39:E39"/>
    <mergeCell ref="F39:G39"/>
    <mergeCell ref="H39:I39"/>
    <mergeCell ref="J39:L39"/>
    <mergeCell ref="D40:E40"/>
    <mergeCell ref="F40:G40"/>
    <mergeCell ref="H40:I40"/>
    <mergeCell ref="J40:L40"/>
    <mergeCell ref="D37:E37"/>
    <mergeCell ref="F37:G37"/>
    <mergeCell ref="H37:I37"/>
    <mergeCell ref="J37:L37"/>
    <mergeCell ref="D38:E38"/>
    <mergeCell ref="F38:G38"/>
    <mergeCell ref="H38:I38"/>
    <mergeCell ref="J38:L38"/>
    <mergeCell ref="D35:E35"/>
    <mergeCell ref="F35:G35"/>
    <mergeCell ref="H35:I35"/>
    <mergeCell ref="J35:L35"/>
    <mergeCell ref="D36:E36"/>
    <mergeCell ref="F36:G36"/>
    <mergeCell ref="H36:I36"/>
    <mergeCell ref="J36:L36"/>
    <mergeCell ref="B33:E33"/>
    <mergeCell ref="F33:G33"/>
    <mergeCell ref="H33:I33"/>
    <mergeCell ref="J33:L33"/>
    <mergeCell ref="A34:A63"/>
    <mergeCell ref="B34:C52"/>
    <mergeCell ref="D34:E34"/>
    <mergeCell ref="F34:G34"/>
    <mergeCell ref="H34:I34"/>
    <mergeCell ref="J34:L34"/>
    <mergeCell ref="C29:E29"/>
    <mergeCell ref="F29:G29"/>
    <mergeCell ref="H29:I29"/>
    <mergeCell ref="J29:L29"/>
    <mergeCell ref="B30:E30"/>
    <mergeCell ref="F30:G30"/>
    <mergeCell ref="H30:I30"/>
    <mergeCell ref="J30:L30"/>
    <mergeCell ref="F27:G27"/>
    <mergeCell ref="H27:I27"/>
    <mergeCell ref="J27:L27"/>
    <mergeCell ref="C28:E28"/>
    <mergeCell ref="F28:G28"/>
    <mergeCell ref="H28:I28"/>
    <mergeCell ref="J28:L28"/>
    <mergeCell ref="C25:E25"/>
    <mergeCell ref="F25:G25"/>
    <mergeCell ref="H25:I25"/>
    <mergeCell ref="J25:L25"/>
    <mergeCell ref="B26:B29"/>
    <mergeCell ref="C26:E26"/>
    <mergeCell ref="F26:G26"/>
    <mergeCell ref="H26:I26"/>
    <mergeCell ref="J26:L26"/>
    <mergeCell ref="C27:E27"/>
    <mergeCell ref="F23:G23"/>
    <mergeCell ref="H23:I23"/>
    <mergeCell ref="J23:L23"/>
    <mergeCell ref="F24:G24"/>
    <mergeCell ref="H24:I24"/>
    <mergeCell ref="J24:L24"/>
    <mergeCell ref="C21:E21"/>
    <mergeCell ref="F21:G21"/>
    <mergeCell ref="H21:I21"/>
    <mergeCell ref="J21:L21"/>
    <mergeCell ref="C22:E22"/>
    <mergeCell ref="F22:G22"/>
    <mergeCell ref="H22:I22"/>
    <mergeCell ref="J22:L22"/>
    <mergeCell ref="C19:E19"/>
    <mergeCell ref="F19:G19"/>
    <mergeCell ref="H19:I19"/>
    <mergeCell ref="J19:L19"/>
    <mergeCell ref="C20:E20"/>
    <mergeCell ref="F20:G20"/>
    <mergeCell ref="H20:I20"/>
    <mergeCell ref="J20:L20"/>
    <mergeCell ref="F17:G17"/>
    <mergeCell ref="H17:I17"/>
    <mergeCell ref="J17:L17"/>
    <mergeCell ref="C18:E18"/>
    <mergeCell ref="F18:G18"/>
    <mergeCell ref="H18:I18"/>
    <mergeCell ref="J18:L18"/>
    <mergeCell ref="B15:B25"/>
    <mergeCell ref="C15:E15"/>
    <mergeCell ref="F15:G15"/>
    <mergeCell ref="H15:I15"/>
    <mergeCell ref="J15:L15"/>
    <mergeCell ref="C16:E16"/>
    <mergeCell ref="F16:G16"/>
    <mergeCell ref="H16:I16"/>
    <mergeCell ref="J16:L16"/>
    <mergeCell ref="C17:E17"/>
    <mergeCell ref="F13:G13"/>
    <mergeCell ref="H13:I13"/>
    <mergeCell ref="J13:L13"/>
    <mergeCell ref="C14:E14"/>
    <mergeCell ref="F14:G14"/>
    <mergeCell ref="H14:I14"/>
    <mergeCell ref="J14:L14"/>
    <mergeCell ref="B11:B14"/>
    <mergeCell ref="C11:E11"/>
    <mergeCell ref="F11:G11"/>
    <mergeCell ref="H11:I11"/>
    <mergeCell ref="J11:L11"/>
    <mergeCell ref="C12:E12"/>
    <mergeCell ref="F12:G12"/>
    <mergeCell ref="H12:I12"/>
    <mergeCell ref="J12:L12"/>
    <mergeCell ref="C13:E13"/>
    <mergeCell ref="F6:G6"/>
    <mergeCell ref="H6:I6"/>
    <mergeCell ref="J7:L7"/>
    <mergeCell ref="J8:L8"/>
    <mergeCell ref="B10:E10"/>
    <mergeCell ref="F10:G10"/>
    <mergeCell ref="H10:I10"/>
    <mergeCell ref="J10:L10"/>
    <mergeCell ref="B2:L2"/>
    <mergeCell ref="Q2:S2"/>
    <mergeCell ref="F4:G4"/>
    <mergeCell ref="H4:I4"/>
    <mergeCell ref="F5:G5"/>
    <mergeCell ref="H5:I5"/>
  </mergeCells>
  <phoneticPr fontId="4"/>
  <printOptions horizontalCentered="1"/>
  <pageMargins left="0.86614173228346458" right="3.937007874015748E-2" top="0.35433070866141736" bottom="7.874015748031496E-2" header="0" footer="0"/>
  <pageSetup paperSize="9" scale="38" orientation="portrait" horizontalDpi="4294967293" verticalDpi="300" r:id="rId1"/>
  <headerFooter alignWithMargins="0"/>
  <rowBreaks count="1" manualBreakCount="1">
    <brk id="31" max="19"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68"/>
  <sheetViews>
    <sheetView tabSelected="1" view="pageBreakPreview" zoomScaleNormal="100" zoomScaleSheetLayoutView="100" workbookViewId="0">
      <selection activeCell="I1" sqref="I1:J1"/>
    </sheetView>
  </sheetViews>
  <sheetFormatPr defaultRowHeight="13.5"/>
  <cols>
    <col min="1" max="1" width="8.625" style="194" customWidth="1"/>
    <col min="2" max="2" width="7.625" style="194" customWidth="1"/>
    <col min="3" max="3" width="16.375" style="194" customWidth="1"/>
    <col min="4" max="7" width="10.5" style="194" customWidth="1"/>
    <col min="8" max="8" width="13" style="194" customWidth="1"/>
    <col min="9" max="9" width="10.5" style="194" customWidth="1"/>
    <col min="10" max="10" width="11.5" style="194" customWidth="1"/>
    <col min="11" max="11" width="8.75" style="194" customWidth="1"/>
    <col min="12" max="12" width="3.125" style="194" customWidth="1"/>
    <col min="13" max="13" width="16.375" style="194" customWidth="1"/>
    <col min="14" max="14" width="11.25" style="194" customWidth="1"/>
    <col min="15" max="16384" width="9" style="194"/>
  </cols>
  <sheetData>
    <row r="1" spans="1:10" ht="17.25" customHeight="1">
      <c r="A1" s="192" t="s">
        <v>189</v>
      </c>
      <c r="B1" s="1"/>
      <c r="C1" s="1"/>
      <c r="D1" s="1"/>
      <c r="E1" s="1"/>
      <c r="F1" s="1"/>
      <c r="G1" s="1"/>
      <c r="H1" s="1"/>
      <c r="I1" s="430"/>
      <c r="J1" s="430"/>
    </row>
    <row r="2" spans="1:10" ht="11.25" customHeight="1"/>
    <row r="3" spans="1:10" ht="25.5" customHeight="1">
      <c r="A3" s="195" t="s">
        <v>190</v>
      </c>
      <c r="B3" s="195"/>
      <c r="C3" s="195"/>
      <c r="D3" s="195"/>
      <c r="E3" s="195"/>
      <c r="F3" s="195"/>
      <c r="G3" s="195"/>
      <c r="H3" s="195"/>
      <c r="I3" s="195"/>
      <c r="J3" s="195"/>
    </row>
    <row r="4" spans="1:10" ht="20.25" customHeight="1"/>
    <row r="5" spans="1:10" s="192" customFormat="1" ht="18.75" customHeight="1">
      <c r="D5" s="431" t="s">
        <v>191</v>
      </c>
      <c r="E5" s="431"/>
      <c r="F5" s="198">
        <f>F28</f>
        <v>0</v>
      </c>
      <c r="G5" s="198"/>
      <c r="H5" s="199" t="s">
        <v>113</v>
      </c>
    </row>
    <row r="6" spans="1:10" s="192" customFormat="1" ht="18.75" customHeight="1">
      <c r="D6" s="432" t="s">
        <v>192</v>
      </c>
      <c r="E6" s="432"/>
      <c r="F6" s="198">
        <f>F48</f>
        <v>0</v>
      </c>
      <c r="G6" s="198"/>
      <c r="H6" s="199" t="s">
        <v>113</v>
      </c>
    </row>
    <row r="7" spans="1:10" s="192" customFormat="1" ht="18.75" customHeight="1">
      <c r="D7" s="433" t="s">
        <v>193</v>
      </c>
      <c r="E7" s="433"/>
      <c r="F7" s="201">
        <f>D55</f>
        <v>0</v>
      </c>
      <c r="G7" s="201"/>
      <c r="H7" s="202" t="s">
        <v>113</v>
      </c>
    </row>
    <row r="8" spans="1:10" s="192" customFormat="1" ht="18.75" customHeight="1">
      <c r="D8" s="434" t="s">
        <v>194</v>
      </c>
      <c r="E8" s="434"/>
      <c r="F8" s="204">
        <f>F5-F6-F7</f>
        <v>0</v>
      </c>
      <c r="G8" s="204"/>
      <c r="H8" s="205" t="s">
        <v>113</v>
      </c>
    </row>
    <row r="9" spans="1:10" ht="18.75" customHeight="1">
      <c r="F9" s="206"/>
      <c r="G9" s="206"/>
      <c r="H9" s="206" t="s">
        <v>115</v>
      </c>
      <c r="I9" s="206"/>
      <c r="J9" s="206"/>
    </row>
    <row r="10" spans="1:10" ht="18.75" customHeight="1">
      <c r="H10" s="206" t="s">
        <v>195</v>
      </c>
      <c r="I10" s="206"/>
      <c r="J10" s="206"/>
    </row>
    <row r="11" spans="1:10" ht="26.25" customHeight="1" thickBot="1">
      <c r="A11" s="207" t="s">
        <v>196</v>
      </c>
      <c r="B11" s="207"/>
      <c r="J11" s="209" t="s">
        <v>118</v>
      </c>
    </row>
    <row r="12" spans="1:10" ht="26.25" customHeight="1" thickBot="1">
      <c r="A12" s="210" t="s">
        <v>119</v>
      </c>
      <c r="B12" s="210"/>
      <c r="C12" s="210"/>
      <c r="D12" s="435" t="s">
        <v>120</v>
      </c>
      <c r="E12" s="436"/>
      <c r="F12" s="214" t="s">
        <v>121</v>
      </c>
      <c r="G12" s="215"/>
      <c r="H12" s="216" t="s">
        <v>122</v>
      </c>
      <c r="I12" s="216"/>
      <c r="J12" s="217"/>
    </row>
    <row r="13" spans="1:10" ht="26.25" customHeight="1" thickTop="1">
      <c r="A13" s="437" t="s">
        <v>197</v>
      </c>
      <c r="B13" s="438" t="s">
        <v>198</v>
      </c>
      <c r="C13" s="439"/>
      <c r="D13" s="440">
        <v>0</v>
      </c>
      <c r="E13" s="440"/>
      <c r="F13" s="338">
        <v>0</v>
      </c>
      <c r="G13" s="337"/>
      <c r="H13" s="308"/>
      <c r="I13" s="308"/>
      <c r="J13" s="309"/>
    </row>
    <row r="14" spans="1:10" ht="26.25" customHeight="1">
      <c r="A14" s="441"/>
      <c r="B14" s="442" t="s">
        <v>159</v>
      </c>
      <c r="C14" s="443"/>
      <c r="D14" s="444">
        <v>0</v>
      </c>
      <c r="E14" s="444"/>
      <c r="F14" s="340">
        <v>0</v>
      </c>
      <c r="G14" s="320"/>
      <c r="H14" s="271"/>
      <c r="I14" s="271"/>
      <c r="J14" s="272"/>
    </row>
    <row r="15" spans="1:10" ht="26.25" customHeight="1">
      <c r="A15" s="441"/>
      <c r="B15" s="445" t="s">
        <v>199</v>
      </c>
      <c r="C15" s="446"/>
      <c r="D15" s="444">
        <v>0</v>
      </c>
      <c r="E15" s="444"/>
      <c r="F15" s="340">
        <v>0</v>
      </c>
      <c r="G15" s="320"/>
      <c r="H15" s="271"/>
      <c r="I15" s="271"/>
      <c r="J15" s="272"/>
    </row>
    <row r="16" spans="1:10" ht="26.25" customHeight="1">
      <c r="A16" s="441"/>
      <c r="B16" s="447" t="s">
        <v>140</v>
      </c>
      <c r="C16" s="339"/>
      <c r="D16" s="448">
        <v>0</v>
      </c>
      <c r="E16" s="448"/>
      <c r="F16" s="345">
        <v>0</v>
      </c>
      <c r="G16" s="344"/>
      <c r="H16" s="325"/>
      <c r="I16" s="325"/>
      <c r="J16" s="326"/>
    </row>
    <row r="17" spans="1:10" ht="26.25" customHeight="1">
      <c r="A17" s="449"/>
      <c r="B17" s="324" t="s">
        <v>200</v>
      </c>
      <c r="C17" s="450"/>
      <c r="D17" s="451">
        <f>SUM(D13:E16)</f>
        <v>0</v>
      </c>
      <c r="E17" s="451"/>
      <c r="F17" s="452">
        <f>SUM(F13:G16)</f>
        <v>0</v>
      </c>
      <c r="G17" s="453"/>
      <c r="H17" s="454"/>
      <c r="I17" s="454"/>
      <c r="J17" s="455"/>
    </row>
    <row r="18" spans="1:10" ht="26.25" customHeight="1">
      <c r="A18" s="456" t="s">
        <v>201</v>
      </c>
      <c r="B18" s="457"/>
      <c r="C18" s="458"/>
      <c r="D18" s="459">
        <v>0</v>
      </c>
      <c r="E18" s="459"/>
      <c r="F18" s="223">
        <v>0</v>
      </c>
      <c r="G18" s="224"/>
      <c r="H18" s="225"/>
      <c r="I18" s="225"/>
      <c r="J18" s="226"/>
    </row>
    <row r="19" spans="1:10" ht="26.25" customHeight="1">
      <c r="A19" s="456" t="s">
        <v>202</v>
      </c>
      <c r="B19" s="457"/>
      <c r="C19" s="458"/>
      <c r="D19" s="459">
        <v>0</v>
      </c>
      <c r="E19" s="459"/>
      <c r="F19" s="223">
        <v>0</v>
      </c>
      <c r="G19" s="224"/>
      <c r="H19" s="225"/>
      <c r="I19" s="225"/>
      <c r="J19" s="226"/>
    </row>
    <row r="20" spans="1:10" ht="26.25" customHeight="1">
      <c r="A20" s="456" t="s">
        <v>142</v>
      </c>
      <c r="B20" s="457"/>
      <c r="C20" s="458"/>
      <c r="D20" s="459">
        <v>0</v>
      </c>
      <c r="E20" s="459"/>
      <c r="F20" s="223">
        <v>0</v>
      </c>
      <c r="G20" s="224"/>
      <c r="H20" s="225"/>
      <c r="I20" s="225"/>
      <c r="J20" s="226"/>
    </row>
    <row r="21" spans="1:10" ht="26.25" customHeight="1">
      <c r="A21" s="460" t="s">
        <v>140</v>
      </c>
      <c r="B21" s="461"/>
      <c r="C21" s="462"/>
      <c r="D21" s="463">
        <v>0</v>
      </c>
      <c r="E21" s="464"/>
      <c r="F21" s="465">
        <v>0</v>
      </c>
      <c r="G21" s="466"/>
      <c r="H21" s="240"/>
      <c r="I21" s="240"/>
      <c r="J21" s="241"/>
    </row>
    <row r="22" spans="1:10" ht="26.25" customHeight="1">
      <c r="A22" s="460" t="s">
        <v>128</v>
      </c>
      <c r="B22" s="461"/>
      <c r="C22" s="462"/>
      <c r="D22" s="467">
        <f>SUM(D18:E21)</f>
        <v>0</v>
      </c>
      <c r="E22" s="468"/>
      <c r="F22" s="238">
        <f>SUM(F18:G21)</f>
        <v>0</v>
      </c>
      <c r="G22" s="237"/>
      <c r="H22" s="240"/>
      <c r="I22" s="240"/>
      <c r="J22" s="241"/>
    </row>
    <row r="23" spans="1:10" ht="26.25" customHeight="1">
      <c r="A23" s="469" t="s">
        <v>203</v>
      </c>
      <c r="B23" s="470" t="s">
        <v>204</v>
      </c>
      <c r="C23" s="471"/>
      <c r="D23" s="472">
        <v>0</v>
      </c>
      <c r="E23" s="472"/>
      <c r="F23" s="247">
        <v>0</v>
      </c>
      <c r="G23" s="246"/>
      <c r="H23" s="473"/>
      <c r="I23" s="474"/>
      <c r="J23" s="475"/>
    </row>
    <row r="24" spans="1:10" ht="26.25" customHeight="1">
      <c r="A24" s="260"/>
      <c r="B24" s="476" t="s">
        <v>205</v>
      </c>
      <c r="C24" s="477"/>
      <c r="D24" s="459">
        <v>0</v>
      </c>
      <c r="E24" s="459"/>
      <c r="F24" s="223">
        <v>0</v>
      </c>
      <c r="G24" s="224"/>
      <c r="H24" s="478"/>
      <c r="I24" s="478"/>
      <c r="J24" s="479"/>
    </row>
    <row r="25" spans="1:10" ht="26.25" customHeight="1">
      <c r="A25" s="260"/>
      <c r="B25" s="480" t="s">
        <v>206</v>
      </c>
      <c r="C25" s="481"/>
      <c r="D25" s="459">
        <v>0</v>
      </c>
      <c r="E25" s="459"/>
      <c r="F25" s="223">
        <v>0</v>
      </c>
      <c r="G25" s="224"/>
      <c r="H25" s="478"/>
      <c r="I25" s="478"/>
      <c r="J25" s="479"/>
    </row>
    <row r="26" spans="1:10" ht="26.25" customHeight="1">
      <c r="A26" s="260"/>
      <c r="B26" s="482" t="s">
        <v>207</v>
      </c>
      <c r="C26" s="483"/>
      <c r="D26" s="459">
        <v>0</v>
      </c>
      <c r="E26" s="459"/>
      <c r="F26" s="223">
        <v>0</v>
      </c>
      <c r="G26" s="224"/>
      <c r="H26" s="478"/>
      <c r="I26" s="478"/>
      <c r="J26" s="479"/>
    </row>
    <row r="27" spans="1:10" ht="26.25" customHeight="1" thickBot="1">
      <c r="A27" s="276"/>
      <c r="B27" s="484" t="s">
        <v>208</v>
      </c>
      <c r="C27" s="485"/>
      <c r="D27" s="486">
        <v>0</v>
      </c>
      <c r="E27" s="487"/>
      <c r="F27" s="488">
        <v>0</v>
      </c>
      <c r="G27" s="489"/>
      <c r="H27" s="478"/>
      <c r="I27" s="478"/>
      <c r="J27" s="479"/>
    </row>
    <row r="28" spans="1:10" ht="26.25" customHeight="1" thickTop="1" thickBot="1">
      <c r="A28" s="490" t="s">
        <v>143</v>
      </c>
      <c r="B28" s="491"/>
      <c r="C28" s="492"/>
      <c r="D28" s="493">
        <f>SUM(D17,D22,D23:E27)</f>
        <v>0</v>
      </c>
      <c r="E28" s="494"/>
      <c r="F28" s="495">
        <f>SUM(F17,F22,F23:G27)</f>
        <v>0</v>
      </c>
      <c r="G28" s="496"/>
      <c r="H28" s="289"/>
      <c r="I28" s="289"/>
      <c r="J28" s="290"/>
    </row>
    <row r="29" spans="1:10" ht="26.25" customHeight="1" thickTop="1">
      <c r="A29" s="291"/>
      <c r="B29" s="291"/>
      <c r="C29" s="291"/>
      <c r="D29" s="292"/>
      <c r="E29" s="292"/>
      <c r="F29" s="292"/>
      <c r="G29" s="292"/>
      <c r="H29" s="293"/>
      <c r="I29" s="293"/>
      <c r="J29" s="293"/>
    </row>
    <row r="30" spans="1:10" ht="26.25" customHeight="1" thickBot="1">
      <c r="A30" s="207" t="s">
        <v>209</v>
      </c>
      <c r="B30" s="207"/>
      <c r="H30" s="294"/>
      <c r="I30" s="295"/>
      <c r="J30" s="209" t="s">
        <v>145</v>
      </c>
    </row>
    <row r="31" spans="1:10" ht="26.25" customHeight="1" thickBot="1">
      <c r="A31" s="210" t="s">
        <v>146</v>
      </c>
      <c r="B31" s="210"/>
      <c r="C31" s="210"/>
      <c r="D31" s="435" t="s">
        <v>120</v>
      </c>
      <c r="E31" s="436"/>
      <c r="F31" s="214" t="s">
        <v>121</v>
      </c>
      <c r="G31" s="215"/>
      <c r="H31" s="216" t="s">
        <v>122</v>
      </c>
      <c r="I31" s="216"/>
      <c r="J31" s="217"/>
    </row>
    <row r="32" spans="1:10" ht="26.25" customHeight="1" thickTop="1">
      <c r="A32" s="437" t="s">
        <v>197</v>
      </c>
      <c r="B32" s="497" t="s">
        <v>198</v>
      </c>
      <c r="C32" s="498"/>
      <c r="D32" s="440">
        <v>0</v>
      </c>
      <c r="E32" s="440"/>
      <c r="F32" s="338">
        <v>0</v>
      </c>
      <c r="G32" s="337"/>
      <c r="H32" s="308"/>
      <c r="I32" s="308"/>
      <c r="J32" s="309"/>
    </row>
    <row r="33" spans="1:12" ht="26.25" customHeight="1">
      <c r="A33" s="441"/>
      <c r="B33" s="445" t="s">
        <v>159</v>
      </c>
      <c r="C33" s="446"/>
      <c r="D33" s="444">
        <v>0</v>
      </c>
      <c r="E33" s="444"/>
      <c r="F33" s="340">
        <v>0</v>
      </c>
      <c r="G33" s="320"/>
      <c r="H33" s="271"/>
      <c r="I33" s="271"/>
      <c r="J33" s="272"/>
    </row>
    <row r="34" spans="1:12" ht="26.25" customHeight="1">
      <c r="A34" s="441"/>
      <c r="B34" s="442" t="s">
        <v>199</v>
      </c>
      <c r="C34" s="443"/>
      <c r="D34" s="444">
        <v>0</v>
      </c>
      <c r="E34" s="444"/>
      <c r="F34" s="340">
        <v>0</v>
      </c>
      <c r="G34" s="320"/>
      <c r="H34" s="271"/>
      <c r="I34" s="271"/>
      <c r="J34" s="272"/>
    </row>
    <row r="35" spans="1:12" ht="26.25" customHeight="1">
      <c r="A35" s="441"/>
      <c r="B35" s="447" t="s">
        <v>140</v>
      </c>
      <c r="C35" s="339"/>
      <c r="D35" s="448">
        <v>0</v>
      </c>
      <c r="E35" s="448"/>
      <c r="F35" s="345">
        <v>0</v>
      </c>
      <c r="G35" s="344"/>
      <c r="H35" s="325"/>
      <c r="I35" s="325"/>
      <c r="J35" s="326"/>
    </row>
    <row r="36" spans="1:12" ht="26.25" customHeight="1">
      <c r="A36" s="449"/>
      <c r="B36" s="324" t="s">
        <v>128</v>
      </c>
      <c r="C36" s="450"/>
      <c r="D36" s="451">
        <f>SUM(D32:E35)</f>
        <v>0</v>
      </c>
      <c r="E36" s="451"/>
      <c r="F36" s="452">
        <f>SUM(F32:G35)</f>
        <v>0</v>
      </c>
      <c r="G36" s="453"/>
      <c r="H36" s="499"/>
      <c r="I36" s="499"/>
      <c r="J36" s="500"/>
    </row>
    <row r="37" spans="1:12" ht="26.25" customHeight="1">
      <c r="A37" s="456" t="s">
        <v>201</v>
      </c>
      <c r="B37" s="457"/>
      <c r="C37" s="458"/>
      <c r="D37" s="501">
        <v>0</v>
      </c>
      <c r="E37" s="502"/>
      <c r="F37" s="503">
        <v>0</v>
      </c>
      <c r="G37" s="504"/>
      <c r="H37" s="505"/>
      <c r="I37" s="505"/>
      <c r="J37" s="506"/>
    </row>
    <row r="38" spans="1:12" ht="26.25" customHeight="1">
      <c r="A38" s="507" t="s">
        <v>210</v>
      </c>
      <c r="B38" s="508"/>
      <c r="C38" s="509"/>
      <c r="D38" s="510">
        <v>0</v>
      </c>
      <c r="E38" s="511"/>
      <c r="F38" s="512">
        <v>0</v>
      </c>
      <c r="G38" s="513"/>
      <c r="H38" s="275"/>
      <c r="I38" s="271"/>
      <c r="J38" s="272"/>
    </row>
    <row r="39" spans="1:12" ht="26.25" customHeight="1">
      <c r="A39" s="514" t="s">
        <v>211</v>
      </c>
      <c r="B39" s="314"/>
      <c r="C39" s="515"/>
      <c r="D39" s="516">
        <v>0</v>
      </c>
      <c r="E39" s="517"/>
      <c r="F39" s="512">
        <v>0</v>
      </c>
      <c r="G39" s="513"/>
      <c r="H39" s="271"/>
      <c r="I39" s="271"/>
      <c r="J39" s="272"/>
    </row>
    <row r="40" spans="1:12" ht="26.25" customHeight="1">
      <c r="A40" s="514" t="s">
        <v>212</v>
      </c>
      <c r="B40" s="314"/>
      <c r="C40" s="515"/>
      <c r="D40" s="518">
        <v>0</v>
      </c>
      <c r="E40" s="518"/>
      <c r="F40" s="512">
        <v>0</v>
      </c>
      <c r="G40" s="513"/>
      <c r="H40" s="271"/>
      <c r="I40" s="271"/>
      <c r="J40" s="272"/>
      <c r="L40" s="294"/>
    </row>
    <row r="41" spans="1:12" ht="26.25" customHeight="1">
      <c r="A41" s="519" t="s">
        <v>164</v>
      </c>
      <c r="B41" s="520"/>
      <c r="C41" s="521"/>
      <c r="D41" s="518">
        <v>0</v>
      </c>
      <c r="E41" s="518"/>
      <c r="F41" s="512">
        <v>0</v>
      </c>
      <c r="G41" s="513"/>
      <c r="H41" s="271"/>
      <c r="I41" s="271"/>
      <c r="J41" s="272"/>
      <c r="L41" s="294"/>
    </row>
    <row r="42" spans="1:12" ht="26.25" customHeight="1">
      <c r="A42" s="519" t="s">
        <v>213</v>
      </c>
      <c r="B42" s="520"/>
      <c r="C42" s="521"/>
      <c r="D42" s="518">
        <v>0</v>
      </c>
      <c r="E42" s="518"/>
      <c r="F42" s="512">
        <v>0</v>
      </c>
      <c r="G42" s="513"/>
      <c r="H42" s="271"/>
      <c r="I42" s="271"/>
      <c r="J42" s="272"/>
      <c r="L42" s="294"/>
    </row>
    <row r="43" spans="1:12" ht="26.25" customHeight="1">
      <c r="A43" s="313" t="s">
        <v>214</v>
      </c>
      <c r="B43" s="314"/>
      <c r="C43" s="339"/>
      <c r="D43" s="518">
        <v>0</v>
      </c>
      <c r="E43" s="513"/>
      <c r="F43" s="512">
        <v>0</v>
      </c>
      <c r="G43" s="513"/>
      <c r="H43" s="275"/>
      <c r="I43" s="271"/>
      <c r="J43" s="272"/>
      <c r="L43" s="294"/>
    </row>
    <row r="44" spans="1:12" ht="26.25" customHeight="1">
      <c r="A44" s="514" t="s">
        <v>215</v>
      </c>
      <c r="B44" s="314"/>
      <c r="C44" s="515"/>
      <c r="D44" s="518">
        <v>0</v>
      </c>
      <c r="E44" s="518"/>
      <c r="F44" s="512">
        <v>0</v>
      </c>
      <c r="G44" s="513"/>
      <c r="H44" s="271"/>
      <c r="I44" s="271"/>
      <c r="J44" s="272"/>
      <c r="L44" s="294"/>
    </row>
    <row r="45" spans="1:12" ht="26.25" customHeight="1">
      <c r="A45" s="313" t="s">
        <v>216</v>
      </c>
      <c r="B45" s="314"/>
      <c r="C45" s="339"/>
      <c r="D45" s="516">
        <v>0</v>
      </c>
      <c r="E45" s="517"/>
      <c r="F45" s="512">
        <v>0</v>
      </c>
      <c r="G45" s="513"/>
      <c r="H45" s="271"/>
      <c r="I45" s="271"/>
      <c r="J45" s="272"/>
    </row>
    <row r="46" spans="1:12" ht="26.25" customHeight="1">
      <c r="A46" s="313" t="s">
        <v>217</v>
      </c>
      <c r="B46" s="314"/>
      <c r="C46" s="339"/>
      <c r="D46" s="516">
        <v>0</v>
      </c>
      <c r="E46" s="517"/>
      <c r="F46" s="512">
        <v>0</v>
      </c>
      <c r="G46" s="513"/>
      <c r="H46" s="271"/>
      <c r="I46" s="271"/>
      <c r="J46" s="272"/>
    </row>
    <row r="47" spans="1:12" ht="26.25" customHeight="1" thickBot="1">
      <c r="A47" s="323" t="s">
        <v>140</v>
      </c>
      <c r="B47" s="324"/>
      <c r="C47" s="450"/>
      <c r="D47" s="522">
        <v>0</v>
      </c>
      <c r="E47" s="523"/>
      <c r="F47" s="524">
        <v>0</v>
      </c>
      <c r="G47" s="525"/>
      <c r="H47" s="357"/>
      <c r="I47" s="358"/>
      <c r="J47" s="359"/>
    </row>
    <row r="48" spans="1:12" ht="26.25" customHeight="1" thickTop="1" thickBot="1">
      <c r="A48" s="526" t="s">
        <v>143</v>
      </c>
      <c r="B48" s="527"/>
      <c r="C48" s="528"/>
      <c r="D48" s="529">
        <f>SUM(D36,D37:E47)</f>
        <v>0</v>
      </c>
      <c r="E48" s="417"/>
      <c r="F48" s="418">
        <f>SUM(F36,F37:G47)</f>
        <v>0</v>
      </c>
      <c r="G48" s="419"/>
      <c r="H48" s="420"/>
      <c r="I48" s="420"/>
      <c r="J48" s="421"/>
    </row>
    <row r="49" spans="1:9" ht="26.25" customHeight="1" thickTop="1">
      <c r="H49" s="382"/>
      <c r="I49" s="382"/>
    </row>
    <row r="50" spans="1:9" ht="26.25" customHeight="1">
      <c r="A50" s="530" t="s">
        <v>218</v>
      </c>
      <c r="B50" s="531" t="s">
        <v>204</v>
      </c>
      <c r="C50" s="532"/>
      <c r="D50" s="533">
        <v>0</v>
      </c>
      <c r="E50" s="533"/>
      <c r="F50" s="534"/>
      <c r="G50" s="534"/>
      <c r="H50" s="534"/>
    </row>
    <row r="51" spans="1:9" ht="26.25" customHeight="1">
      <c r="A51" s="530"/>
      <c r="B51" s="531" t="s">
        <v>219</v>
      </c>
      <c r="C51" s="532"/>
      <c r="D51" s="533">
        <v>0</v>
      </c>
      <c r="E51" s="533"/>
      <c r="F51" s="534"/>
      <c r="G51" s="534"/>
      <c r="H51" s="534"/>
    </row>
    <row r="52" spans="1:9" ht="26.25" customHeight="1">
      <c r="A52" s="530"/>
      <c r="B52" s="531" t="s">
        <v>220</v>
      </c>
      <c r="C52" s="532"/>
      <c r="D52" s="533">
        <v>0</v>
      </c>
      <c r="E52" s="533"/>
      <c r="F52" s="534"/>
      <c r="G52" s="534"/>
      <c r="H52" s="534"/>
    </row>
    <row r="53" spans="1:9" ht="26.25" customHeight="1">
      <c r="A53" s="530"/>
      <c r="B53" s="531" t="s">
        <v>207</v>
      </c>
      <c r="C53" s="532"/>
      <c r="D53" s="533">
        <v>0</v>
      </c>
      <c r="E53" s="533"/>
      <c r="F53" s="534"/>
      <c r="G53" s="534"/>
      <c r="H53" s="534"/>
    </row>
    <row r="54" spans="1:9" ht="26.25" customHeight="1">
      <c r="A54" s="530"/>
      <c r="B54" s="531" t="s">
        <v>140</v>
      </c>
      <c r="C54" s="532"/>
      <c r="D54" s="533">
        <v>0</v>
      </c>
      <c r="E54" s="533"/>
      <c r="F54" s="534"/>
      <c r="G54" s="534"/>
      <c r="H54" s="534"/>
    </row>
    <row r="55" spans="1:9" ht="26.25" customHeight="1">
      <c r="A55" s="530"/>
      <c r="B55" s="531" t="s">
        <v>9</v>
      </c>
      <c r="C55" s="532"/>
      <c r="D55" s="535">
        <f>SUM(D50:E54)</f>
        <v>0</v>
      </c>
      <c r="E55" s="535"/>
      <c r="F55" s="536"/>
      <c r="G55" s="536"/>
      <c r="H55" s="536"/>
    </row>
    <row r="56" spans="1:9" ht="26.25" customHeight="1"/>
    <row r="57" spans="1:9" ht="26.25" customHeight="1"/>
    <row r="58" spans="1:9" ht="26.25" customHeight="1"/>
    <row r="59" spans="1:9" ht="26.25" customHeight="1"/>
    <row r="60" spans="1:9" ht="26.25" customHeight="1"/>
    <row r="61" spans="1:9" ht="26.25" customHeight="1"/>
    <row r="62" spans="1:9" ht="26.25" customHeight="1"/>
    <row r="63" spans="1:9" ht="26.25" customHeight="1"/>
    <row r="64" spans="1:9" ht="26.25" customHeight="1"/>
    <row r="65" ht="26.25" customHeight="1"/>
    <row r="66" ht="26.25" customHeight="1"/>
    <row r="67" ht="26.25" customHeight="1"/>
    <row r="68" ht="26.25" customHeight="1"/>
  </sheetData>
  <mergeCells count="175">
    <mergeCell ref="B54:C54"/>
    <mergeCell ref="D54:E54"/>
    <mergeCell ref="F54:H54"/>
    <mergeCell ref="B55:C55"/>
    <mergeCell ref="D55:E55"/>
    <mergeCell ref="F55:H55"/>
    <mergeCell ref="F51:H51"/>
    <mergeCell ref="B52:C52"/>
    <mergeCell ref="D52:E52"/>
    <mergeCell ref="F52:H52"/>
    <mergeCell ref="B53:C53"/>
    <mergeCell ref="D53:E53"/>
    <mergeCell ref="F53:H53"/>
    <mergeCell ref="A48:C48"/>
    <mergeCell ref="D48:E48"/>
    <mergeCell ref="F48:G48"/>
    <mergeCell ref="H48:J48"/>
    <mergeCell ref="A50:A55"/>
    <mergeCell ref="B50:C50"/>
    <mergeCell ref="D50:E50"/>
    <mergeCell ref="F50:H50"/>
    <mergeCell ref="B51:C51"/>
    <mergeCell ref="D51:E51"/>
    <mergeCell ref="A46:C46"/>
    <mergeCell ref="D46:E46"/>
    <mergeCell ref="F46:G46"/>
    <mergeCell ref="H46:J46"/>
    <mergeCell ref="A47:C47"/>
    <mergeCell ref="D47:E47"/>
    <mergeCell ref="F47:G47"/>
    <mergeCell ref="H47:J47"/>
    <mergeCell ref="A44:C44"/>
    <mergeCell ref="D44:E44"/>
    <mergeCell ref="F44:G44"/>
    <mergeCell ref="H44:J44"/>
    <mergeCell ref="A45:C45"/>
    <mergeCell ref="D45:E45"/>
    <mergeCell ref="F45:G45"/>
    <mergeCell ref="H45:J45"/>
    <mergeCell ref="A42:C42"/>
    <mergeCell ref="D42:E42"/>
    <mergeCell ref="F42:G42"/>
    <mergeCell ref="H42:J42"/>
    <mergeCell ref="A43:C43"/>
    <mergeCell ref="D43:E43"/>
    <mergeCell ref="F43:G43"/>
    <mergeCell ref="H43:J43"/>
    <mergeCell ref="A40:C40"/>
    <mergeCell ref="D40:E40"/>
    <mergeCell ref="F40:G40"/>
    <mergeCell ref="H40:J40"/>
    <mergeCell ref="A41:C41"/>
    <mergeCell ref="D41:E41"/>
    <mergeCell ref="F41:G41"/>
    <mergeCell ref="H41:J41"/>
    <mergeCell ref="A38:C38"/>
    <mergeCell ref="D38:E38"/>
    <mergeCell ref="F38:G38"/>
    <mergeCell ref="H38:J38"/>
    <mergeCell ref="A39:C39"/>
    <mergeCell ref="D39:E39"/>
    <mergeCell ref="F39:G39"/>
    <mergeCell ref="H39:J39"/>
    <mergeCell ref="B36:C36"/>
    <mergeCell ref="D36:E36"/>
    <mergeCell ref="F36:G36"/>
    <mergeCell ref="H36:J36"/>
    <mergeCell ref="A37:C37"/>
    <mergeCell ref="D37:E37"/>
    <mergeCell ref="F37:G37"/>
    <mergeCell ref="H37:J37"/>
    <mergeCell ref="D34:E34"/>
    <mergeCell ref="F34:G34"/>
    <mergeCell ref="H34:J34"/>
    <mergeCell ref="B35:C35"/>
    <mergeCell ref="D35:E35"/>
    <mergeCell ref="F35:G35"/>
    <mergeCell ref="H35:J35"/>
    <mergeCell ref="A32:A36"/>
    <mergeCell ref="B32:C32"/>
    <mergeCell ref="D32:E32"/>
    <mergeCell ref="F32:G32"/>
    <mergeCell ref="H32:J32"/>
    <mergeCell ref="B33:C33"/>
    <mergeCell ref="D33:E33"/>
    <mergeCell ref="F33:G33"/>
    <mergeCell ref="H33:J33"/>
    <mergeCell ref="B34:C34"/>
    <mergeCell ref="A28:C28"/>
    <mergeCell ref="D28:E28"/>
    <mergeCell ref="F28:G28"/>
    <mergeCell ref="H28:J28"/>
    <mergeCell ref="A31:C31"/>
    <mergeCell ref="D31:E31"/>
    <mergeCell ref="F31:G31"/>
    <mergeCell ref="H31:J31"/>
    <mergeCell ref="B26:C26"/>
    <mergeCell ref="D26:E26"/>
    <mergeCell ref="F26:G26"/>
    <mergeCell ref="H26:J26"/>
    <mergeCell ref="B27:C27"/>
    <mergeCell ref="D27:E27"/>
    <mergeCell ref="F27:G27"/>
    <mergeCell ref="H27:J27"/>
    <mergeCell ref="D24:E24"/>
    <mergeCell ref="F24:G24"/>
    <mergeCell ref="H24:J24"/>
    <mergeCell ref="B25:C25"/>
    <mergeCell ref="D25:E25"/>
    <mergeCell ref="F25:G25"/>
    <mergeCell ref="H25:J25"/>
    <mergeCell ref="A22:C22"/>
    <mergeCell ref="D22:E22"/>
    <mergeCell ref="F22:G22"/>
    <mergeCell ref="H22:J22"/>
    <mergeCell ref="A23:A27"/>
    <mergeCell ref="B23:C23"/>
    <mergeCell ref="D23:E23"/>
    <mergeCell ref="F23:G23"/>
    <mergeCell ref="H23:J23"/>
    <mergeCell ref="B24:C24"/>
    <mergeCell ref="A20:C20"/>
    <mergeCell ref="D20:E20"/>
    <mergeCell ref="F20:G20"/>
    <mergeCell ref="H20:J20"/>
    <mergeCell ref="A21:C21"/>
    <mergeCell ref="D21:E21"/>
    <mergeCell ref="F21:G21"/>
    <mergeCell ref="H21:J21"/>
    <mergeCell ref="A18:C18"/>
    <mergeCell ref="D18:E18"/>
    <mergeCell ref="F18:G18"/>
    <mergeCell ref="H18:J18"/>
    <mergeCell ref="A19:C19"/>
    <mergeCell ref="D19:E19"/>
    <mergeCell ref="F19:G19"/>
    <mergeCell ref="H19:J19"/>
    <mergeCell ref="B16:C16"/>
    <mergeCell ref="D16:E16"/>
    <mergeCell ref="F16:G16"/>
    <mergeCell ref="H16:J16"/>
    <mergeCell ref="B17:C17"/>
    <mergeCell ref="D17:E17"/>
    <mergeCell ref="F17:G17"/>
    <mergeCell ref="H17:J17"/>
    <mergeCell ref="B14:C14"/>
    <mergeCell ref="D14:E14"/>
    <mergeCell ref="F14:G14"/>
    <mergeCell ref="H14:J14"/>
    <mergeCell ref="B15:C15"/>
    <mergeCell ref="D15:E15"/>
    <mergeCell ref="F15:G15"/>
    <mergeCell ref="H15:J15"/>
    <mergeCell ref="H10:J10"/>
    <mergeCell ref="A12:C12"/>
    <mergeCell ref="D12:E12"/>
    <mergeCell ref="F12:G12"/>
    <mergeCell ref="H12:J12"/>
    <mergeCell ref="A13:A17"/>
    <mergeCell ref="B13:C13"/>
    <mergeCell ref="D13:E13"/>
    <mergeCell ref="F13:G13"/>
    <mergeCell ref="H13:J13"/>
    <mergeCell ref="D7:E7"/>
    <mergeCell ref="F7:G7"/>
    <mergeCell ref="D8:E8"/>
    <mergeCell ref="F8:G8"/>
    <mergeCell ref="F9:G9"/>
    <mergeCell ref="H9:J9"/>
    <mergeCell ref="I1:J1"/>
    <mergeCell ref="A3:J3"/>
    <mergeCell ref="D5:E5"/>
    <mergeCell ref="F5:G5"/>
    <mergeCell ref="D6:E6"/>
    <mergeCell ref="F6:G6"/>
  </mergeCells>
  <phoneticPr fontId="4"/>
  <printOptions horizontalCentered="1" verticalCentered="1"/>
  <pageMargins left="0.27559055118110237" right="3.937007874015748E-2" top="0.94488188976377963" bottom="7.874015748031496E-2" header="0" footer="0"/>
  <pageSetup paperSize="9" scale="57" orientation="portrait" horizontalDpi="4294967293" verticalDpi="300"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（様式６）総括表</vt:lpstr>
      <vt:lpstr>（様式6-2）予算書１（対象経費）</vt:lpstr>
      <vt:lpstr>（様式6-3）予算書2 (対象外経費)</vt:lpstr>
      <vt:lpstr>'（様式６）総括表'!Print_Area</vt:lpstr>
      <vt:lpstr>'（様式6-2）予算書１（対象経費）'!Print_Area</vt:lpstr>
      <vt:lpstr>'（様式6-3）予算書2 (対象外経費)'!Print_Area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prostaff</dc:creator>
  <cp:lastModifiedBy>prostaff</cp:lastModifiedBy>
  <dcterms:created xsi:type="dcterms:W3CDTF">2021-09-30T23:47:46Z</dcterms:created>
  <dcterms:modified xsi:type="dcterms:W3CDTF">2021-09-30T23:50:22Z</dcterms:modified>
</cp:coreProperties>
</file>